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счет грамм и калорий в день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184" i="6"/>
  <c r="L185"/>
  <c r="L186"/>
  <c r="L181"/>
  <c r="L182"/>
  <c r="L180"/>
  <c r="L179"/>
  <c r="L169"/>
  <c r="L170"/>
  <c r="L168"/>
  <c r="L165"/>
  <c r="L166"/>
  <c r="L164"/>
  <c r="L147"/>
  <c r="L145"/>
  <c r="L112"/>
  <c r="L110"/>
  <c r="L109"/>
  <c r="L114"/>
  <c r="L111"/>
  <c r="K109"/>
  <c r="L51"/>
  <c r="L72"/>
  <c r="L73"/>
  <c r="L74"/>
  <c r="L75"/>
  <c r="L76"/>
  <c r="L77"/>
  <c r="L78"/>
  <c r="L79"/>
  <c r="L80"/>
  <c r="L81"/>
  <c r="L82"/>
  <c r="L83"/>
  <c r="L71"/>
  <c r="J71"/>
  <c r="H80"/>
  <c r="K79"/>
  <c r="J77"/>
  <c r="J72"/>
  <c r="D51"/>
  <c r="D79"/>
  <c r="D13"/>
  <c r="D16"/>
  <c r="D11"/>
  <c r="L66"/>
  <c r="L65"/>
  <c r="L63"/>
  <c r="L62"/>
  <c r="L61"/>
  <c r="L60"/>
  <c r="L59"/>
  <c r="L56"/>
  <c r="L44"/>
  <c r="L45"/>
  <c r="K45"/>
  <c r="K44"/>
  <c r="K43"/>
  <c r="L43"/>
  <c r="L42"/>
  <c r="L41"/>
  <c r="K41"/>
  <c r="L31"/>
  <c r="L30"/>
  <c r="L29"/>
  <c r="L26"/>
  <c r="K16"/>
  <c r="L98"/>
  <c r="K98"/>
  <c r="K154"/>
  <c r="K111"/>
  <c r="K63"/>
  <c r="D4"/>
  <c r="K179"/>
  <c r="L8"/>
  <c r="K121"/>
  <c r="L121"/>
  <c r="L54"/>
  <c r="K54"/>
  <c r="L178"/>
  <c r="K174"/>
  <c r="K178"/>
  <c r="L33"/>
  <c r="L34"/>
  <c r="K34"/>
  <c r="K15"/>
  <c r="D15"/>
  <c r="L119"/>
  <c r="L113"/>
  <c r="H113"/>
  <c r="K161"/>
  <c r="L161"/>
  <c r="L25"/>
  <c r="I57"/>
  <c r="H57"/>
  <c r="L35"/>
  <c r="L32"/>
  <c r="L28"/>
  <c r="L27"/>
  <c r="L24"/>
  <c r="L23"/>
  <c r="L22"/>
  <c r="L21"/>
  <c r="L20"/>
  <c r="L19"/>
  <c r="K17"/>
  <c r="L17"/>
  <c r="L10"/>
  <c r="L9"/>
  <c r="D17"/>
  <c r="D14"/>
  <c r="D12"/>
  <c r="D5"/>
  <c r="D6"/>
  <c r="D7"/>
  <c r="D72"/>
  <c r="D73"/>
  <c r="D74"/>
  <c r="D75"/>
  <c r="D76"/>
  <c r="D77"/>
  <c r="D78"/>
  <c r="D80"/>
  <c r="D81"/>
  <c r="D82"/>
  <c r="D83"/>
  <c r="D71"/>
  <c r="I176"/>
  <c r="L176" s="1"/>
  <c r="L174"/>
  <c r="L167"/>
  <c r="L171"/>
  <c r="L172"/>
  <c r="L157"/>
  <c r="L162"/>
  <c r="L130"/>
  <c r="L126"/>
  <c r="L125"/>
  <c r="L124"/>
  <c r="L93"/>
  <c r="L92"/>
  <c r="L91"/>
  <c r="L90"/>
  <c r="L89"/>
  <c r="L88"/>
  <c r="L87"/>
  <c r="L86"/>
  <c r="L85"/>
  <c r="L40"/>
  <c r="L38"/>
  <c r="K10"/>
  <c r="L156"/>
  <c r="L155"/>
  <c r="L149"/>
  <c r="L122"/>
  <c r="L120"/>
  <c r="L117"/>
  <c r="L116"/>
  <c r="L115"/>
  <c r="L99"/>
  <c r="L69"/>
  <c r="L68"/>
  <c r="L67"/>
  <c r="E194" l="1"/>
  <c r="M4" s="1"/>
  <c r="K113"/>
  <c r="K189"/>
  <c r="I189"/>
  <c r="H189"/>
  <c r="K188"/>
  <c r="I186"/>
  <c r="H186"/>
  <c r="J186" s="1"/>
  <c r="K186" s="1"/>
  <c r="I185"/>
  <c r="H185"/>
  <c r="J185" s="1"/>
  <c r="K185" s="1"/>
  <c r="I184"/>
  <c r="H184"/>
  <c r="J184" s="1"/>
  <c r="K184" s="1"/>
  <c r="I182"/>
  <c r="H182"/>
  <c r="J182" s="1"/>
  <c r="K182" s="1"/>
  <c r="I181"/>
  <c r="H181"/>
  <c r="J181" s="1"/>
  <c r="K181" s="1"/>
  <c r="I180"/>
  <c r="H180"/>
  <c r="J180" s="1"/>
  <c r="K180" s="1"/>
  <c r="H176"/>
  <c r="J176" s="1"/>
  <c r="K176" s="1"/>
  <c r="I175"/>
  <c r="L175" s="1"/>
  <c r="H175"/>
  <c r="J175" s="1"/>
  <c r="K175" s="1"/>
  <c r="I172"/>
  <c r="H172"/>
  <c r="J172" s="1"/>
  <c r="K172" s="1"/>
  <c r="I171"/>
  <c r="H171"/>
  <c r="J171" s="1"/>
  <c r="K171" s="1"/>
  <c r="I170"/>
  <c r="H170"/>
  <c r="J170" s="1"/>
  <c r="K170" s="1"/>
  <c r="I169"/>
  <c r="H169"/>
  <c r="J169" s="1"/>
  <c r="K169" s="1"/>
  <c r="I168"/>
  <c r="H168"/>
  <c r="J168" s="1"/>
  <c r="K168" s="1"/>
  <c r="K167"/>
  <c r="K166"/>
  <c r="K165"/>
  <c r="K164"/>
  <c r="K162"/>
  <c r="I160"/>
  <c r="L160" s="1"/>
  <c r="H160"/>
  <c r="J160" s="1"/>
  <c r="K160" s="1"/>
  <c r="I159"/>
  <c r="L159" s="1"/>
  <c r="H159"/>
  <c r="J159" s="1"/>
  <c r="K159" s="1"/>
  <c r="I158"/>
  <c r="L158" s="1"/>
  <c r="H158"/>
  <c r="J158" s="1"/>
  <c r="K158" s="1"/>
  <c r="J157"/>
  <c r="K157" s="1"/>
  <c r="I157"/>
  <c r="H157"/>
  <c r="J156"/>
  <c r="K156" s="1"/>
  <c r="I156"/>
  <c r="H156"/>
  <c r="J155"/>
  <c r="K155" s="1"/>
  <c r="I155"/>
  <c r="H155"/>
  <c r="L154"/>
  <c r="I153"/>
  <c r="L153" s="1"/>
  <c r="H153"/>
  <c r="J153" s="1"/>
  <c r="K153" s="1"/>
  <c r="I152"/>
  <c r="L152" s="1"/>
  <c r="H152"/>
  <c r="J152" s="1"/>
  <c r="K152" s="1"/>
  <c r="I151"/>
  <c r="L151" s="1"/>
  <c r="H151"/>
  <c r="J151" s="1"/>
  <c r="K151" s="1"/>
  <c r="J149"/>
  <c r="K149" s="1"/>
  <c r="I149"/>
  <c r="H149"/>
  <c r="I148"/>
  <c r="L148" s="1"/>
  <c r="H148"/>
  <c r="J148" s="1"/>
  <c r="K148" s="1"/>
  <c r="I147"/>
  <c r="H147"/>
  <c r="J147" s="1"/>
  <c r="K147" s="1"/>
  <c r="I146"/>
  <c r="L146" s="1"/>
  <c r="H146"/>
  <c r="J146" s="1"/>
  <c r="K146" s="1"/>
  <c r="J145"/>
  <c r="K145" s="1"/>
  <c r="I145"/>
  <c r="H145"/>
  <c r="I144"/>
  <c r="L144" s="1"/>
  <c r="H144"/>
  <c r="J144" s="1"/>
  <c r="K144" s="1"/>
  <c r="I143"/>
  <c r="L143" s="1"/>
  <c r="H143"/>
  <c r="J143" s="1"/>
  <c r="K143" s="1"/>
  <c r="I142"/>
  <c r="L142" s="1"/>
  <c r="H142"/>
  <c r="J142" s="1"/>
  <c r="K142" s="1"/>
  <c r="I141"/>
  <c r="L141" s="1"/>
  <c r="H141"/>
  <c r="J141" s="1"/>
  <c r="K141" s="1"/>
  <c r="I140"/>
  <c r="L140" s="1"/>
  <c r="H140"/>
  <c r="J140" s="1"/>
  <c r="K140" s="1"/>
  <c r="I139"/>
  <c r="L139" s="1"/>
  <c r="H139"/>
  <c r="J139" s="1"/>
  <c r="K139" s="1"/>
  <c r="I138"/>
  <c r="L138" s="1"/>
  <c r="H138"/>
  <c r="J138" s="1"/>
  <c r="K138" s="1"/>
  <c r="I137"/>
  <c r="L137" s="1"/>
  <c r="H137"/>
  <c r="J137" s="1"/>
  <c r="K137" s="1"/>
  <c r="I136"/>
  <c r="L136" s="1"/>
  <c r="H136"/>
  <c r="J136" s="1"/>
  <c r="K136" s="1"/>
  <c r="I135"/>
  <c r="L135" s="1"/>
  <c r="H135"/>
  <c r="J135" s="1"/>
  <c r="K135" s="1"/>
  <c r="I134"/>
  <c r="L134" s="1"/>
  <c r="H134"/>
  <c r="J134" s="1"/>
  <c r="K134" s="1"/>
  <c r="I133"/>
  <c r="L133" s="1"/>
  <c r="H133"/>
  <c r="J133" s="1"/>
  <c r="K133" s="1"/>
  <c r="I132"/>
  <c r="L132" s="1"/>
  <c r="H132"/>
  <c r="J132" s="1"/>
  <c r="K132" s="1"/>
  <c r="I131"/>
  <c r="L131" s="1"/>
  <c r="H131"/>
  <c r="J131" s="1"/>
  <c r="K131" s="1"/>
  <c r="K130"/>
  <c r="I128"/>
  <c r="L128" s="1"/>
  <c r="H128"/>
  <c r="J128" s="1"/>
  <c r="K128" s="1"/>
  <c r="K127"/>
  <c r="K126"/>
  <c r="K125"/>
  <c r="K124"/>
  <c r="K122"/>
  <c r="K120"/>
  <c r="K119"/>
  <c r="J117"/>
  <c r="K117" s="1"/>
  <c r="I117"/>
  <c r="H117"/>
  <c r="J116"/>
  <c r="K116" s="1"/>
  <c r="I116"/>
  <c r="H116"/>
  <c r="J115"/>
  <c r="K115" s="1"/>
  <c r="I115"/>
  <c r="H115"/>
  <c r="H114"/>
  <c r="K114" s="1"/>
  <c r="I112"/>
  <c r="H112"/>
  <c r="J112" s="1"/>
  <c r="K112" s="1"/>
  <c r="I110"/>
  <c r="H110"/>
  <c r="J110" s="1"/>
  <c r="K110" s="1"/>
  <c r="I109"/>
  <c r="H109"/>
  <c r="J109" s="1"/>
  <c r="I107"/>
  <c r="L107" s="1"/>
  <c r="H107"/>
  <c r="J107" s="1"/>
  <c r="K107" s="1"/>
  <c r="I106"/>
  <c r="L106" s="1"/>
  <c r="H106"/>
  <c r="J106" s="1"/>
  <c r="K106" s="1"/>
  <c r="I105"/>
  <c r="L105" s="1"/>
  <c r="H105"/>
  <c r="J105" s="1"/>
  <c r="K105" s="1"/>
  <c r="I104"/>
  <c r="L104" s="1"/>
  <c r="H104"/>
  <c r="J104" s="1"/>
  <c r="K104" s="1"/>
  <c r="I103"/>
  <c r="L103" s="1"/>
  <c r="H103"/>
  <c r="J103" s="1"/>
  <c r="K103" s="1"/>
  <c r="I102"/>
  <c r="L102" s="1"/>
  <c r="H102"/>
  <c r="J102" s="1"/>
  <c r="K102" s="1"/>
  <c r="I101"/>
  <c r="L101" s="1"/>
  <c r="H101"/>
  <c r="J101" s="1"/>
  <c r="K101" s="1"/>
  <c r="J100"/>
  <c r="K100" s="1"/>
  <c r="I100"/>
  <c r="L100" s="1"/>
  <c r="H100"/>
  <c r="J99"/>
  <c r="K99" s="1"/>
  <c r="I99"/>
  <c r="H99"/>
  <c r="I97"/>
  <c r="L97" s="1"/>
  <c r="H97"/>
  <c r="J97" s="1"/>
  <c r="K97" s="1"/>
  <c r="K96"/>
  <c r="L96"/>
  <c r="J95"/>
  <c r="K95" s="1"/>
  <c r="I95"/>
  <c r="L95" s="1"/>
  <c r="H95"/>
  <c r="K93"/>
  <c r="K92"/>
  <c r="K91"/>
  <c r="K90"/>
  <c r="K89"/>
  <c r="K88"/>
  <c r="K87"/>
  <c r="K86"/>
  <c r="K85"/>
  <c r="I83"/>
  <c r="H83"/>
  <c r="K83" s="1"/>
  <c r="I82"/>
  <c r="H82"/>
  <c r="K82" s="1"/>
  <c r="I81"/>
  <c r="H81"/>
  <c r="K81" s="1"/>
  <c r="I80"/>
  <c r="K80"/>
  <c r="I78"/>
  <c r="J78"/>
  <c r="K78" s="1"/>
  <c r="I76"/>
  <c r="J76"/>
  <c r="K76" s="1"/>
  <c r="I75"/>
  <c r="J75"/>
  <c r="K75" s="1"/>
  <c r="I74"/>
  <c r="J74"/>
  <c r="K74" s="1"/>
  <c r="I73"/>
  <c r="J73"/>
  <c r="K73" s="1"/>
  <c r="I72"/>
  <c r="K72"/>
  <c r="K69"/>
  <c r="K68"/>
  <c r="K67"/>
  <c r="K66"/>
  <c r="K65"/>
  <c r="K62"/>
  <c r="I61"/>
  <c r="H61"/>
  <c r="J61" s="1"/>
  <c r="K61" s="1"/>
  <c r="I60"/>
  <c r="H60"/>
  <c r="J60" s="1"/>
  <c r="K60" s="1"/>
  <c r="I59"/>
  <c r="H59"/>
  <c r="J59" s="1"/>
  <c r="K59" s="1"/>
  <c r="L58"/>
  <c r="K58"/>
  <c r="K57"/>
  <c r="I56"/>
  <c r="H56"/>
  <c r="J56" s="1"/>
  <c r="K56" s="1"/>
  <c r="I55"/>
  <c r="L55" s="1"/>
  <c r="H55"/>
  <c r="J55" s="1"/>
  <c r="K55" s="1"/>
  <c r="I54"/>
  <c r="H54"/>
  <c r="I53"/>
  <c r="L53" s="1"/>
  <c r="H53"/>
  <c r="J53" s="1"/>
  <c r="K53" s="1"/>
  <c r="I52"/>
  <c r="L52" s="1"/>
  <c r="H52"/>
  <c r="J52" s="1"/>
  <c r="K52" s="1"/>
  <c r="H51"/>
  <c r="J51" s="1"/>
  <c r="K51" s="1"/>
  <c r="I49"/>
  <c r="H49"/>
  <c r="J49" s="1"/>
  <c r="K49" s="1"/>
  <c r="I48"/>
  <c r="H48"/>
  <c r="J48" s="1"/>
  <c r="K48" s="1"/>
  <c r="I47"/>
  <c r="H47"/>
  <c r="J47" s="1"/>
  <c r="K47" s="1"/>
  <c r="I46"/>
  <c r="H46"/>
  <c r="J46" s="1"/>
  <c r="K46" s="1"/>
  <c r="I45"/>
  <c r="H45"/>
  <c r="J45" s="1"/>
  <c r="I44"/>
  <c r="H44"/>
  <c r="J44" s="1"/>
  <c r="I43"/>
  <c r="H43"/>
  <c r="J43" s="1"/>
  <c r="I42"/>
  <c r="H42"/>
  <c r="J42" s="1"/>
  <c r="K42" s="1"/>
  <c r="K40"/>
  <c r="K38"/>
  <c r="K37"/>
  <c r="L37"/>
  <c r="K35"/>
  <c r="J33"/>
  <c r="K33" s="1"/>
  <c r="I33"/>
  <c r="H33"/>
  <c r="K32"/>
  <c r="K31"/>
  <c r="I30"/>
  <c r="H30"/>
  <c r="J30" s="1"/>
  <c r="K30" s="1"/>
  <c r="J29"/>
  <c r="K29" s="1"/>
  <c r="I29"/>
  <c r="H29"/>
  <c r="J28"/>
  <c r="K28" s="1"/>
  <c r="I28"/>
  <c r="H28"/>
  <c r="J27"/>
  <c r="K27" s="1"/>
  <c r="I27"/>
  <c r="H27"/>
  <c r="J26"/>
  <c r="K26" s="1"/>
  <c r="I26"/>
  <c r="H26"/>
  <c r="K25"/>
  <c r="K24"/>
  <c r="K23"/>
  <c r="K22"/>
  <c r="K21"/>
  <c r="K20"/>
  <c r="K19"/>
  <c r="K14"/>
  <c r="K13"/>
  <c r="K12"/>
  <c r="K11"/>
  <c r="K9"/>
  <c r="K8"/>
  <c r="K7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K6"/>
  <c r="K5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K4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Z2"/>
  <c r="K71" l="1"/>
  <c r="K193" s="1"/>
  <c r="M5" s="1"/>
  <c r="E193"/>
  <c r="M3" s="1"/>
</calcChain>
</file>

<file path=xl/comments1.xml><?xml version="1.0" encoding="utf-8"?>
<comments xmlns="http://schemas.openxmlformats.org/spreadsheetml/2006/main">
  <authors>
    <author>92653</author>
    <author>эксперт</author>
  </authors>
  <commentList>
    <comment ref="M1" authorId="0">
      <text>
        <r>
          <rPr>
            <b/>
            <sz val="9"/>
            <color indexed="81"/>
            <rFont val="Tahoma"/>
            <family val="2"/>
            <charset val="204"/>
          </rPr>
          <t>1 триместр 2000 кал
2 триместр 2500 кал
3 триместр 2000 кал
самому малышу не более 300 кал надо</t>
        </r>
        <r>
          <rPr>
            <sz val="9"/>
            <color indexed="81"/>
            <rFont val="Tahoma"/>
            <family val="2"/>
            <charset val="204"/>
          </rPr>
          <t xml:space="preserve">
он их берет из мамы, а не из еды мамы. Еда мамывосполняет недостающее в организме, то, что забрал малыш и то, что нужно дя энергии. 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>Взято (количество)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грамм/вес/мл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04"/>
          </rPr>
          <t>привычка врабатывается за 2 недели: диетические продукты, 
1200 калл в день, 
спорт, 
следить за тем, что и сколько ешь на праздник и в гостях, 
после 18:00 не есть ни при каких обстоятельствах!!!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" authorId="1">
      <text>
        <r>
          <rPr>
            <b/>
            <sz val="10"/>
            <color indexed="81"/>
            <rFont val="Tahoma"/>
            <family val="2"/>
            <charset val="204"/>
          </rPr>
          <t xml:space="preserve">         норма:
гр до 2600
л до 1200
калл 1700 -2500
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T2" authorId="0">
      <text>
        <r>
          <rPr>
            <b/>
            <sz val="9"/>
            <color indexed="81"/>
            <rFont val="Tahoma"/>
            <family val="2"/>
            <charset val="204"/>
          </rPr>
          <t>не получилось добиться такого результата</t>
        </r>
      </text>
    </comment>
    <comment ref="M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гр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E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F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H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K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L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M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N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R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S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V3" authorId="0">
      <text>
        <r>
          <rPr>
            <b/>
            <sz val="9"/>
            <color indexed="81"/>
            <rFont val="Tahoma"/>
            <family val="2"/>
            <charset val="204"/>
          </rPr>
          <t>грамм пищи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мл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F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H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K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L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N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R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S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V4" authorId="0">
      <text>
        <r>
          <rPr>
            <b/>
            <sz val="9"/>
            <color indexed="81"/>
            <rFont val="Tahoma"/>
            <family val="2"/>
            <charset val="204"/>
          </rPr>
          <t>мл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кал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C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E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F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G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H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K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L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M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N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Q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R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S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V5" authorId="0">
      <text>
        <r>
          <rPr>
            <b/>
            <sz val="9"/>
            <color indexed="81"/>
            <rFont val="Tahoma"/>
            <family val="2"/>
            <charset val="204"/>
          </rPr>
          <t>кал энергетическая ценность продукта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  <charset val="204"/>
          </rPr>
          <t xml:space="preserve">2 круга
</t>
        </r>
      </text>
    </comment>
    <comment ref="O7" authorId="0">
      <text>
        <r>
          <rPr>
            <sz val="9"/>
            <color indexed="81"/>
            <rFont val="Tahoma"/>
            <family val="2"/>
            <charset val="204"/>
          </rPr>
          <t xml:space="preserve">1 круг, плохое самоч, поздно встала 
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 xml:space="preserve">1 круг, плохое самоч, поздно встала 
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04"/>
          </rPr>
          <t>3 круга, но с трудом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7" authorId="0">
      <text>
        <r>
          <rPr>
            <b/>
            <sz val="9"/>
            <color indexed="81"/>
            <rFont val="Tahoma"/>
            <family val="2"/>
            <charset val="204"/>
          </rPr>
          <t>5 мин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7" authorId="0">
      <text>
        <r>
          <rPr>
            <b/>
            <sz val="9"/>
            <color indexed="81"/>
            <rFont val="Tahoma"/>
            <family val="2"/>
            <charset val="204"/>
          </rPr>
          <t>4 часа</t>
        </r>
      </text>
    </comment>
    <comment ref="G33" authorId="1">
      <text>
        <r>
          <rPr>
            <b/>
            <sz val="10"/>
            <color indexed="81"/>
            <rFont val="Tahoma"/>
            <family val="2"/>
            <charset val="204"/>
          </rPr>
          <t>104 калл в 100 гр</t>
        </r>
      </text>
    </comment>
    <comment ref="Q40" authorId="0">
      <text>
        <r>
          <rPr>
            <sz val="9"/>
            <color indexed="81"/>
            <rFont val="Tahoma"/>
            <family val="2"/>
            <charset val="204"/>
          </rPr>
          <t xml:space="preserve">очень хотелось есть
23:54, так как лечь собиралась поздно то разрешила себе. </t>
        </r>
      </text>
    </comment>
    <comment ref="R40" authorId="0">
      <text>
        <r>
          <rPr>
            <b/>
            <sz val="9"/>
            <color indexed="81"/>
            <rFont val="Tahoma"/>
            <family val="2"/>
            <charset val="204"/>
          </rPr>
          <t>форель и суп-пюре</t>
        </r>
        <r>
          <rPr>
            <sz val="9"/>
            <color indexed="81"/>
            <rFont val="Tahoma"/>
            <family val="2"/>
            <charset val="204"/>
          </rPr>
          <t xml:space="preserve">
но суп пощитан неверно, в нем гораздо меньше калорий</t>
        </r>
      </text>
    </comment>
    <comment ref="Y41" authorId="0">
      <text>
        <r>
          <rPr>
            <b/>
            <sz val="9"/>
            <color indexed="81"/>
            <rFont val="Tahoma"/>
            <family val="2"/>
            <charset val="204"/>
          </rPr>
          <t>клизма</t>
        </r>
      </text>
    </comment>
    <comment ref="X45" authorId="0">
      <text>
        <r>
          <rPr>
            <b/>
            <sz val="9"/>
            <color indexed="81"/>
            <rFont val="Tahoma"/>
            <family val="2"/>
            <charset val="204"/>
          </rPr>
          <t>21:20 чай и капусту с хлебом</t>
        </r>
      </text>
    </comment>
    <comment ref="M49" authorId="0">
      <text>
        <r>
          <rPr>
            <b/>
            <sz val="9"/>
            <color indexed="81"/>
            <rFont val="Tahoma"/>
            <family val="2"/>
            <charset val="204"/>
          </rPr>
          <t>пишем только положительное</t>
        </r>
      </text>
    </comment>
    <comment ref="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цветная капуста, сырт твердый, лук и морковь пассиров. На слив масле, яйцо вареное, укроп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<sst xmlns="http://schemas.openxmlformats.org/spreadsheetml/2006/main" count="2076" uniqueCount="282">
  <si>
    <t>гр</t>
  </si>
  <si>
    <t>Капуста цветная вареная</t>
  </si>
  <si>
    <t>Кабачки жареные</t>
  </si>
  <si>
    <t>Чеснок</t>
  </si>
  <si>
    <t>Окрошка</t>
  </si>
  <si>
    <t xml:space="preserve">Рагу овощное </t>
  </si>
  <si>
    <t>Киви</t>
  </si>
  <si>
    <t>Хурма</t>
  </si>
  <si>
    <t>Ананас консервированный</t>
  </si>
  <si>
    <t>Курага</t>
  </si>
  <si>
    <t>Хлеб с отрубями</t>
  </si>
  <si>
    <t>Батон сдобный</t>
  </si>
  <si>
    <t>Песочное печенье</t>
  </si>
  <si>
    <t>тушеная</t>
  </si>
  <si>
    <t>Холодец гов. с мясом</t>
  </si>
  <si>
    <t>Плов из говядины</t>
  </si>
  <si>
    <t>Лук зеленый</t>
  </si>
  <si>
    <t>Укроп</t>
  </si>
  <si>
    <t>Печень</t>
  </si>
  <si>
    <t>Пельмени</t>
  </si>
  <si>
    <t>Голубцы</t>
  </si>
  <si>
    <t>Миндаль</t>
  </si>
  <si>
    <t>Кедровые орехи</t>
  </si>
  <si>
    <t>Грибы маринованные</t>
  </si>
  <si>
    <t>Грибы жареные</t>
  </si>
  <si>
    <t>Минтай жареный</t>
  </si>
  <si>
    <t xml:space="preserve">Форель </t>
  </si>
  <si>
    <t xml:space="preserve">Скумбрия вареная </t>
  </si>
  <si>
    <t>Скумбрия  соленая</t>
  </si>
  <si>
    <t>Скумбрия копченая</t>
  </si>
  <si>
    <t>Котлеты рыбные</t>
  </si>
  <si>
    <t>Рыба тушеная с овощами</t>
  </si>
  <si>
    <t>Икра красная</t>
  </si>
  <si>
    <t>Креветки вареные</t>
  </si>
  <si>
    <t>Кальмары</t>
  </si>
  <si>
    <t>Яйцо вареное</t>
  </si>
  <si>
    <t>Яйцо жареное</t>
  </si>
  <si>
    <t>Сметана</t>
  </si>
  <si>
    <t>Майонез</t>
  </si>
  <si>
    <t>Мороженое фруктовое</t>
  </si>
  <si>
    <t>Маргарин всех видов</t>
  </si>
  <si>
    <t>Оливковое масло</t>
  </si>
  <si>
    <t>Соус краснодарский</t>
  </si>
  <si>
    <t>Суп-пюре</t>
  </si>
  <si>
    <t>Щи зеленые с яйцом</t>
  </si>
  <si>
    <t>Пиво</t>
  </si>
  <si>
    <t>Красное вино полу\сл</t>
  </si>
  <si>
    <t>Чернослив</t>
  </si>
  <si>
    <t>Грибы  вареные</t>
  </si>
  <si>
    <t>Карась жареный</t>
  </si>
  <si>
    <t>Суп из сырков</t>
  </si>
  <si>
    <t>Наименование продукта</t>
  </si>
  <si>
    <t>Гречка</t>
  </si>
  <si>
    <t>Манка</t>
  </si>
  <si>
    <t>Пшено</t>
  </si>
  <si>
    <t>Рис</t>
  </si>
  <si>
    <t>Масло сливочное</t>
  </si>
  <si>
    <t>Растительное</t>
  </si>
  <si>
    <t>Сливки</t>
  </si>
  <si>
    <t>Клубника</t>
  </si>
  <si>
    <t>Малина</t>
  </si>
  <si>
    <t>Кофе молотый</t>
  </si>
  <si>
    <t>Кофе растворимый</t>
  </si>
  <si>
    <t>Помидор</t>
  </si>
  <si>
    <t>Овсянка</t>
  </si>
  <si>
    <t>кол-во, мера веса</t>
  </si>
  <si>
    <t>ккал</t>
  </si>
  <si>
    <t>гр / мл/кал</t>
  </si>
  <si>
    <t>70 вечером</t>
  </si>
  <si>
    <t xml:space="preserve"> ---</t>
  </si>
  <si>
    <t>69-70</t>
  </si>
  <si>
    <t>напитки</t>
  </si>
  <si>
    <t>кружка</t>
  </si>
  <si>
    <t>Чай черный / зеленый</t>
  </si>
  <si>
    <t>Чай черный / зеленый с лимоном</t>
  </si>
  <si>
    <t>@</t>
  </si>
  <si>
    <t xml:space="preserve"> </t>
  </si>
  <si>
    <t>ч л</t>
  </si>
  <si>
    <t>Кофе с молоком и сахаром (3 в 1)</t>
  </si>
  <si>
    <t>Молоко кружка</t>
  </si>
  <si>
    <t>Сок кружка</t>
  </si>
  <si>
    <t>Кефир 1%  Бифилайф</t>
  </si>
  <si>
    <t>овощи - легкие углеводы</t>
  </si>
  <si>
    <t>легкие углеводы</t>
  </si>
  <si>
    <t>ст л</t>
  </si>
  <si>
    <t>Картофель жареный</t>
  </si>
  <si>
    <t>шт</t>
  </si>
  <si>
    <t xml:space="preserve">Картофель отварной </t>
  </si>
  <si>
    <t xml:space="preserve">Картофельное пюре </t>
  </si>
  <si>
    <t xml:space="preserve">Морковь </t>
  </si>
  <si>
    <t xml:space="preserve">Огурец </t>
  </si>
  <si>
    <t>Огурец соленый</t>
  </si>
  <si>
    <t xml:space="preserve">Капуста тушеная </t>
  </si>
  <si>
    <t xml:space="preserve">Свекла вареная </t>
  </si>
  <si>
    <t>Перец болгарский</t>
  </si>
  <si>
    <t>Салат с майонезом</t>
  </si>
  <si>
    <t>фрукты легкие углеводы</t>
  </si>
  <si>
    <t>Персик</t>
  </si>
  <si>
    <t>превышение лимита</t>
  </si>
  <si>
    <t>Яблоко</t>
  </si>
  <si>
    <t>горсть</t>
  </si>
  <si>
    <t>Черешня</t>
  </si>
  <si>
    <t>Лимон долька</t>
  </si>
  <si>
    <t>Виноград кисть</t>
  </si>
  <si>
    <t>Апельсин</t>
  </si>
  <si>
    <t>___</t>
  </si>
  <si>
    <t>Мандарин</t>
  </si>
  <si>
    <t>Ананас  ломтик</t>
  </si>
  <si>
    <t>ягоды - легкие углеводы</t>
  </si>
  <si>
    <t>Недочеты:</t>
  </si>
  <si>
    <t>Сделано все интенсивно, слишком всего много, резкая неравномерная нагрузка, последний прием пищи планировалось сделать в 18:00, но из-за плохого самочувствия пила чай с сахаром в гостях и 2 помидора, 5 абрикосов на ночь, после прогулки с Честером.</t>
  </si>
  <si>
    <t>Плохое самочувствие, судороги в мышце ноги, резкое изменение погоды и жара, головокружение. Безконтрольность приема пищи вечером и при гостях.</t>
  </si>
  <si>
    <t>Перелимит: хотелось углеводов и белка. Отеки.Поздно проснулась.</t>
  </si>
  <si>
    <t>Поздний прием пищи, слабо себя контролирую вечером. Забыла взвеситься. Поздно проснулась.</t>
  </si>
  <si>
    <t>Долго не могла встать, но заставила-таки себя пробежать 3! Круга Поздно проснулась.</t>
  </si>
  <si>
    <t>Соленая и жирная форель вызывает аппетит, утучняет и портит самочувствие,  отеки (Почки не справляются.). Ела много, не соблюдая диету, привелок алергии. Слишком много кипячоной воды. Все началось с невыполнения режима (я решила расслабиться и выспаться), встала поздно, бегать не стала, после обеда сорвалась на объядение, помышляя что слишком долгий перерыв м/ду приемами пищи компенсируется Поздно проснулась.(начала привыкать к нережиму)</t>
  </si>
  <si>
    <t>Выходной, решила расслабиться, очень хотелось белка. Весь день лень было готовить, потому ела сладости, решив что не буду есть вечером</t>
  </si>
  <si>
    <t>1300 не получается. Большой живот, обосьтрение поджелудочной от соленой рыбы с выходных</t>
  </si>
  <si>
    <t xml:space="preserve">После бессоницы не смогла встать по режиму и побегать. </t>
  </si>
  <si>
    <t>Запор, увеличение веса</t>
  </si>
  <si>
    <t>Вес увеличился, выгляжу плохо, 1700 это перебор, нужно потерпеть недомогание от нехватки пищи и перестроить организм, Жир и лишняя пища пошли в мышцы. Я расстроена и я в отчаянии. Хочется все бросить, потому что и выгляжу и чувствую себя - мешок с дерьмом да и только.</t>
  </si>
  <si>
    <t>Запор, завтра можно скоромное, потому следует кушать кисломолочное, попроовать поприседать и понаклоняться. Грудь обвисла</t>
  </si>
  <si>
    <t>Арбуз ломтик</t>
  </si>
  <si>
    <t>Необходимо исправить:</t>
  </si>
  <si>
    <t>Следует перенести время последнего приема пищи и в это время ограничиться низкокаларийной пищей в небольших дозах, чтобы организм привык постепенно не объедаться на ночь и чтобы подготовить его к отдыху. Следует ввести временные рамки для видов тренировки: груша, обручь, иначе это неконтролируется и может быть недостаточным</t>
  </si>
  <si>
    <t>Кушать укроп, откорректировать давление кофе, снизить нагрузку, обязательно ввести сон. Раз не могу интенсивно двигаться, то могу уделить внимания больше осанке. Раз бесконтрольный прием вечером и при гостях, то я должна себе оставлять на вечер большой запас неизрасходованных ккал, и запретить есть много, запретить высококал пищу, подсчитывая ккал сразу. Взвешиваться только утром, тк к вечеру вес набирается</t>
  </si>
  <si>
    <t xml:space="preserve">К ограничению нужно привыкнуть. Потеря в организме и мозг стремится компенсировать: нужна жескость и пивычка. В этот день  много двигалась, видимо, еще из-за этого. Отеки из-за большого кол-ва чая. От сырой воды такого нет. Сократить употребление кипячоной воды до 1 кружки в день (в холодное время до 2ух). </t>
  </si>
  <si>
    <t>Нужно вообще запретить себе заходить на кухню после 7 вечера. Скорее всего я хотела пить а не есть, после ледокаина плохо себя чувствовала и мало пила</t>
  </si>
  <si>
    <t>не получается кушать до 19:00, не получается сблюдать меру (вкусное ела с добавкой), не получается уснуть на голодный желудок. Похоже организм отчаянно хочет возместить потеряное.</t>
  </si>
  <si>
    <t>Больше никогда не есть капсеное и соленое. Не важно ела или нет час назад, не важно что было утром - пища должна быть ровнос порцию, легкокалорийная</t>
  </si>
  <si>
    <t>В выходные нельзя себя запускать, хотя и выходной. Все-таки если не уплетать высококалорийную пищу утром, то низкокалорийный вкусный ужин с белком не будет лишним. Нужно и утром и вечером сверяться по таблице. Не програмировать себя на расслабление в выходные - никаких послаблений</t>
  </si>
  <si>
    <t>соблюдать диету и не накладывать добавку</t>
  </si>
  <si>
    <t xml:space="preserve"> Решила ограничиться массажем и хотьбой (по делам пойду только пешком!). Не ложиться вечером на 20 мин, как бы не вырубало, это привело к бессонице. Првда я скверно себя чувствоваал пока не поспала, не могла нормально общаться. Нужно было заставить себя это сделать в обед, но не дали дела</t>
  </si>
  <si>
    <t>Пост скоро кончится, нужно будет включить в рацион молочное. Сегодня нужно один прием пищи заменить овощами</t>
  </si>
  <si>
    <t>Снизить лимит, отказаться от сладкого и мучного, больше овощей. Выпить успокоительное.</t>
  </si>
  <si>
    <t>Сегодня рагу из кабачков и побольше воды, приседания, скакалку включить в упражнения и наклоны: поднимать по одной разбросанные спички. Завтра качаю грудь.</t>
  </si>
  <si>
    <t>Дыня ломтик</t>
  </si>
  <si>
    <t>Результат:</t>
  </si>
  <si>
    <t>вес по емногу снижается, самочувствие улучшается, внешность - не заметно</t>
  </si>
  <si>
    <t>вес по емногу снижается, самочувствие улучшается, внешность -тоже</t>
  </si>
  <si>
    <t>самочувствие улучшается, внешность -значительно лучше</t>
  </si>
  <si>
    <t>Усилить контроль и лучше неесть, если не успела. Но переносить время позднее нельзя. Приучить себя не есть на ночь. Поэтому никаких поблажек в выходные! Подчинить организм, возвращать потеряное нельзя. Начала хорошо, а от усталости скатилась на плохой результат. Завтра лимит не более 200!!!Расслабилась. Стоит переступить эту черту, и вс будет теряться быстрее. Не сдаваться.</t>
  </si>
  <si>
    <t>отеки и плохое самочувствие</t>
  </si>
  <si>
    <t>вес по плану не достигнут, так как ежедневный перелимит. Стоит только убедить организм, что он не получит большего и набирать ему незачем, вес будет теряться быстрее</t>
  </si>
  <si>
    <t>Вес пошел вниз! (замечательное утро!) Привычка вырабатывается за неделю! Второй лишь закрепляется. Итак вес пошел вниз, даже если и будет незначительный подъем, то это набор мышечной массы из-за углеводов и белка рыбы. Процессвсе равно пошел. Выгляжу намного лучше, чувствую себя тоже прекрасно!</t>
  </si>
  <si>
    <t>Вес увеличелся</t>
  </si>
  <si>
    <t>Вес увеличился, бугров на коже почти нет, но внешность мне не нравится, живот опух, руки круглые, отвратительно! Вес снова 70 (сволоч колбаса, похоже она мне тога за 2 недели обмен веществ окончательно нарушила</t>
  </si>
  <si>
    <t>Выгляжу лучше</t>
  </si>
  <si>
    <t>Маслина консервированная</t>
  </si>
  <si>
    <t>Корректировка на следующую неделю</t>
  </si>
  <si>
    <t>Все начать с начала. Но теперь лимит поставить не 1200, а 1300 (максимум в 1700 отменен). В выходные не расслабляться. Постараться больше не перелимичивать ни при каких обстаятельствах. Наказание: если в 1 пол. Дня лимит достигнут - пью воду и 1 ч л успокоительного 1 раз (это организм запомнит и ээто его укротит лучше поощрения). Я позволлила себе поздно вставать. С понедельника ровно в 5.</t>
  </si>
  <si>
    <t xml:space="preserve">Корректировка: невозможно, когда двигаешься чувствовать себя хорошо при дневной норме кал 1200, потому это останется нижним приделом, и верхним на случай малоподвижного дня, а так нормой я поставлю 1700 (в купе все приемы пищи 3-5 раз в день постной низкокалорийной пищи где-то так и получается, а диетологи советуют 2000 в день). 1700 в любом случае меньше того, что было раньше (8000, 10 000), при ежедневном подвижном образе жизни.  </t>
  </si>
  <si>
    <t>Корректировка: стул должен быть регулярным, задержка более 2-ух дней - запор. Его можно откорректировать пищей (овощи, кисломолочное). Добавить графу и следить за стулом.</t>
  </si>
  <si>
    <t>Кооректировка: лимит вернуть 1200, чтобы вес терять быстрее, исключить из рациона сладкое имучное совсем! Вернусь к этим продуктам, когда верну свой вес. Мне не нужна мышечная масса, мне нужна стройность, мышцы потом легко наберу, когда хотя бы 10 кг сброшу. Главное его сдвинуть с места! Когда начнет быстро снижаться, тогда мышцы и нужно приобретать.</t>
  </si>
  <si>
    <t>Корректировка: добавить обливание холодной водой (с добавлением святой) и поездки на сточник, особенно, когда плохо себя чувствуешь и отеки - великолепно помогло! Вечером от чая отеки, от еды - поздний прием пищи, но не кушать на ночь не могу. Значит йогурт или морковку за 2 часа до сна.</t>
  </si>
  <si>
    <t>зелень / чеснок</t>
  </si>
  <si>
    <t>за  след. Неделю не 64 (это завышеное требование), а 67</t>
  </si>
  <si>
    <t>веточка</t>
  </si>
  <si>
    <t>Лук репчатый</t>
  </si>
  <si>
    <t>Салат латук</t>
  </si>
  <si>
    <t>Петрушка</t>
  </si>
  <si>
    <t>крупы  - углеводы</t>
  </si>
  <si>
    <t>углеводы</t>
  </si>
  <si>
    <t>супы - углеводы-белки-жиры</t>
  </si>
  <si>
    <t xml:space="preserve">половник </t>
  </si>
  <si>
    <t>Лапша с курицей</t>
  </si>
  <si>
    <t>Уха</t>
  </si>
  <si>
    <t>Овощной суп</t>
  </si>
  <si>
    <t>Рисовый суп на воде</t>
  </si>
  <si>
    <t>Молочный</t>
  </si>
  <si>
    <t>Борщ с мясом</t>
  </si>
  <si>
    <t>мучное - тяжелые углеводы</t>
  </si>
  <si>
    <t>тяжелые углеводы</t>
  </si>
  <si>
    <t>Хлеб черный ломтик</t>
  </si>
  <si>
    <t>Хлеб белый, лаваш</t>
  </si>
  <si>
    <t xml:space="preserve">Хлеб ржаной </t>
  </si>
  <si>
    <t>Хлеб ржаной Чернавский</t>
  </si>
  <si>
    <t>Батончик к Чаю сдобный</t>
  </si>
  <si>
    <t>сдоба и прочее - высококаллорийный углевод</t>
  </si>
  <si>
    <t>Вареник</t>
  </si>
  <si>
    <t>Вафля</t>
  </si>
  <si>
    <t>Вермишель вареная</t>
  </si>
  <si>
    <t>Макароны со сливочным маслом</t>
  </si>
  <si>
    <t>Лаваш тонкий</t>
  </si>
  <si>
    <t>Оладушек</t>
  </si>
  <si>
    <t>Печенье овсянное</t>
  </si>
  <si>
    <t>Пирожок жареный</t>
  </si>
  <si>
    <t>Выпечка кусчек</t>
  </si>
  <si>
    <t>Сдоба кусочек</t>
  </si>
  <si>
    <t>Кондитерское изделие</t>
  </si>
  <si>
    <t>орехи, грибы - белок растительный</t>
  </si>
  <si>
    <t>белок растительный</t>
  </si>
  <si>
    <t>Фундук</t>
  </si>
  <si>
    <t>молочные - белок животный</t>
  </si>
  <si>
    <t>белок животный</t>
  </si>
  <si>
    <t>Сыр твердый</t>
  </si>
  <si>
    <t>Творог</t>
  </si>
  <si>
    <t>яйцо - белок животный</t>
  </si>
  <si>
    <t>белок</t>
  </si>
  <si>
    <t>Яйцо сырое</t>
  </si>
  <si>
    <t>Омлет с молоком</t>
  </si>
  <si>
    <t>рыба - белок животный</t>
  </si>
  <si>
    <t>Крабовая палка</t>
  </si>
  <si>
    <t>Шпроты несколько</t>
  </si>
  <si>
    <t>Шпрот. паштет на 1 бутерб</t>
  </si>
  <si>
    <t>Сельдь соленная кусочек</t>
  </si>
  <si>
    <t>Скумбрия  жареная</t>
  </si>
  <si>
    <t>Консерва скумб</t>
  </si>
  <si>
    <t>Горбуша вареная</t>
  </si>
  <si>
    <t>Таранка (Чухонь)</t>
  </si>
  <si>
    <t>Мидии ст л</t>
  </si>
  <si>
    <t>мясо - белок животный</t>
  </si>
  <si>
    <t>животный белок</t>
  </si>
  <si>
    <t>Говядина вареная</t>
  </si>
  <si>
    <t>жареная, шашлык</t>
  </si>
  <si>
    <t>Тушенка говяжья</t>
  </si>
  <si>
    <t>Курица вареная</t>
  </si>
  <si>
    <t>жареная, гриль</t>
  </si>
  <si>
    <t>сладкое - высококаллорийный углевод</t>
  </si>
  <si>
    <t>высококаллорийный углевод</t>
  </si>
  <si>
    <t>Мед чл</t>
  </si>
  <si>
    <t>Сахар чл</t>
  </si>
  <si>
    <t>Сгущенное чл</t>
  </si>
  <si>
    <t>Шоколад кусочек</t>
  </si>
  <si>
    <t>Пломбир в шоколаде</t>
  </si>
  <si>
    <t>сухофрукты - высококаллорийный углевод</t>
  </si>
  <si>
    <t>Финик</t>
  </si>
  <si>
    <t>жир - жив. и растит. белок</t>
  </si>
  <si>
    <t>Маргарин "Просто"</t>
  </si>
  <si>
    <t>соусы - высококаллорийный углевод</t>
  </si>
  <si>
    <t>Пассировка  лморк+лук+р.масло</t>
  </si>
  <si>
    <t>спиртные напитки</t>
  </si>
  <si>
    <t>стакан</t>
  </si>
  <si>
    <t>продукта нет в таблице</t>
  </si>
  <si>
    <t>ИТОГО: гр</t>
  </si>
  <si>
    <t>ИТОГО: кал</t>
  </si>
  <si>
    <t>ИТОГО: мл</t>
  </si>
  <si>
    <t>Пшенный (кулеш)</t>
  </si>
  <si>
    <t>Кулеш</t>
  </si>
  <si>
    <t>Овощи гриль</t>
  </si>
  <si>
    <t>5лож = 150 гр</t>
  </si>
  <si>
    <t>Хлеб белый - нарезка 0.02 гр в 1 шт</t>
  </si>
  <si>
    <t>Козинак с фундуком</t>
  </si>
  <si>
    <t>Козинак с семечками</t>
  </si>
  <si>
    <t>Семечки тыквеные</t>
  </si>
  <si>
    <t>кусочек</t>
  </si>
  <si>
    <t>Козинак с арахисом</t>
  </si>
  <si>
    <t>кипяченая вода (чай/кофе/суп/сок покупной) не более 400 гр в день</t>
  </si>
  <si>
    <t>Вода сырая</t>
  </si>
  <si>
    <t>грамм/вес/мл</t>
  </si>
  <si>
    <t>Вода кипяченая в чае или  кофе</t>
  </si>
  <si>
    <t>Сок с мякотью Сады придонья яблоко-персик кружка</t>
  </si>
  <si>
    <t>Семечки подсолнуха жареные</t>
  </si>
  <si>
    <t>Яичница с цветной капустой или с помидором</t>
  </si>
  <si>
    <t>горсть=ст л</t>
  </si>
  <si>
    <t>Хлебец хрустящий</t>
  </si>
  <si>
    <t>Перцы фаршированные, тефтели</t>
  </si>
  <si>
    <t>Отвар овса</t>
  </si>
  <si>
    <t>Инжирный персик</t>
  </si>
  <si>
    <t>Банан зрелый желтый</t>
  </si>
  <si>
    <t>Салат из свежих овощей с растительным маслом</t>
  </si>
  <si>
    <t>Салат винегрет (вареные овощи)</t>
  </si>
  <si>
    <t>ст. л</t>
  </si>
  <si>
    <t>Суп-пюре из цветной капусты</t>
  </si>
  <si>
    <t>Фисташки чищенные</t>
  </si>
  <si>
    <t>Говяжьи котлеты (большие)</t>
  </si>
  <si>
    <t>Компот вареный без сахара</t>
  </si>
  <si>
    <t>Абрикосы маленькие 10гр, большие 20</t>
  </si>
  <si>
    <t>взято количество</t>
  </si>
  <si>
    <t>грамм пищи</t>
  </si>
  <si>
    <t>грамм жидкости</t>
  </si>
  <si>
    <t>калорий</t>
  </si>
  <si>
    <t>всего за день</t>
  </si>
  <si>
    <t>лист</t>
  </si>
  <si>
    <t>бокалкал</t>
  </si>
  <si>
    <t>лимит</t>
  </si>
  <si>
    <t>не менее 2 кг пищи, 2000 кал, 1200 жидк</t>
  </si>
  <si>
    <r>
      <t>Граненый</t>
    </r>
    <r>
      <rPr>
        <b/>
        <sz val="7"/>
        <color theme="0"/>
        <rFont val="Book Antiqua"/>
        <family val="1"/>
        <charset val="204"/>
      </rPr>
      <t xml:space="preserve"> стакан=250 гр</t>
    </r>
  </si>
  <si>
    <r>
      <rPr>
        <b/>
        <sz val="7"/>
        <color theme="0"/>
        <rFont val="Book Antiqua"/>
        <family val="1"/>
        <charset val="204"/>
      </rPr>
      <t>Столовая ложка</t>
    </r>
    <r>
      <rPr>
        <sz val="7"/>
        <color theme="0"/>
        <rFont val="Book Antiqua"/>
        <family val="1"/>
        <charset val="204"/>
      </rPr>
      <t xml:space="preserve"> с горкой</t>
    </r>
  </si>
  <si>
    <r>
      <rPr>
        <b/>
        <sz val="7"/>
        <color theme="0"/>
        <rFont val="Book Antiqua"/>
        <family val="1"/>
        <charset val="204"/>
      </rPr>
      <t xml:space="preserve">Чайная ложка </t>
    </r>
    <r>
      <rPr>
        <sz val="7"/>
        <color theme="0"/>
        <rFont val="Book Antiqua"/>
        <family val="1"/>
        <charset val="204"/>
      </rPr>
      <t>с горкой</t>
    </r>
  </si>
  <si>
    <r>
      <t xml:space="preserve">Одна </t>
    </r>
    <r>
      <rPr>
        <b/>
        <sz val="7"/>
        <color theme="0"/>
        <rFont val="Book Antiqua"/>
        <family val="1"/>
        <charset val="204"/>
      </rPr>
      <t>штука</t>
    </r>
  </si>
  <si>
    <r>
      <rPr>
        <b/>
        <u/>
        <sz val="7"/>
        <color theme="0"/>
        <rFont val="Book Antiqua"/>
        <family val="1"/>
        <charset val="204"/>
      </rPr>
      <t>кал</t>
    </r>
    <r>
      <rPr>
        <sz val="7"/>
        <color theme="0"/>
        <rFont val="Book Antiqua"/>
        <family val="1"/>
        <charset val="204"/>
      </rPr>
      <t xml:space="preserve"> в ч ложке или в 1 шт</t>
    </r>
  </si>
</sst>
</file>

<file path=xl/styles.xml><?xml version="1.0" encoding="utf-8"?>
<styleSheet xmlns="http://schemas.openxmlformats.org/spreadsheetml/2006/main">
  <fonts count="54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Book Antiqua"/>
      <family val="1"/>
      <charset val="204"/>
    </font>
    <font>
      <sz val="10"/>
      <color rgb="FF0000FF"/>
      <name val="Book Antiqua"/>
      <family val="1"/>
      <charset val="204"/>
    </font>
    <font>
      <b/>
      <sz val="10"/>
      <name val="Book Antiqua"/>
      <family val="1"/>
      <charset val="204"/>
    </font>
    <font>
      <b/>
      <sz val="10"/>
      <color rgb="FF006600"/>
      <name val="Book Antiqua"/>
      <family val="1"/>
      <charset val="204"/>
    </font>
    <font>
      <b/>
      <u/>
      <sz val="10"/>
      <color rgb="FF0000FF"/>
      <name val="Book Antiqua"/>
      <family val="1"/>
      <charset val="204"/>
    </font>
    <font>
      <sz val="7"/>
      <name val="Book Antiqua"/>
      <family val="1"/>
      <charset val="204"/>
    </font>
    <font>
      <b/>
      <sz val="7"/>
      <name val="Book Antiqua"/>
      <family val="1"/>
      <charset val="204"/>
    </font>
    <font>
      <sz val="7"/>
      <color rgb="FF006600"/>
      <name val="Book Antiqua"/>
      <family val="1"/>
      <charset val="204"/>
    </font>
    <font>
      <sz val="9"/>
      <name val="Book Antiqua"/>
      <family val="1"/>
      <charset val="204"/>
    </font>
    <font>
      <b/>
      <sz val="9"/>
      <name val="Book Antiqua"/>
      <family val="1"/>
      <charset val="204"/>
    </font>
    <font>
      <b/>
      <sz val="9"/>
      <color rgb="FFFF0000"/>
      <name val="Book Antiqua"/>
      <family val="1"/>
      <charset val="204"/>
    </font>
    <font>
      <b/>
      <sz val="9"/>
      <color rgb="FF0000FF"/>
      <name val="Book Antiqua"/>
      <family val="1"/>
      <charset val="204"/>
    </font>
    <font>
      <sz val="8"/>
      <color rgb="FF006600"/>
      <name val="Book Antiqua"/>
      <family val="1"/>
      <charset val="204"/>
    </font>
    <font>
      <b/>
      <sz val="10"/>
      <color rgb="FFFF0000"/>
      <name val="Book Antiqua"/>
      <family val="1"/>
      <charset val="204"/>
    </font>
    <font>
      <sz val="10"/>
      <color rgb="FFFF0000"/>
      <name val="Book Antiqua"/>
      <family val="1"/>
      <charset val="204"/>
    </font>
    <font>
      <sz val="10"/>
      <color theme="0" tint="-0.34998626667073579"/>
      <name val="Book Antiqua"/>
      <family val="1"/>
      <charset val="204"/>
    </font>
    <font>
      <b/>
      <sz val="10"/>
      <color theme="0" tint="-0.249977111117893"/>
      <name val="Book Antiqua"/>
      <family val="1"/>
      <charset val="204"/>
    </font>
    <font>
      <sz val="9"/>
      <color theme="0" tint="-0.249977111117893"/>
      <name val="Book Antiqua"/>
      <family val="1"/>
      <charset val="204"/>
    </font>
    <font>
      <sz val="10"/>
      <color theme="0" tint="-0.249977111117893"/>
      <name val="Book Antiqua"/>
      <family val="1"/>
      <charset val="204"/>
    </font>
    <font>
      <sz val="8"/>
      <name val="Book Antiqua"/>
      <family val="1"/>
      <charset val="204"/>
    </font>
    <font>
      <sz val="10"/>
      <color rgb="FF006600"/>
      <name val="Book Antiqua"/>
      <family val="1"/>
      <charset val="204"/>
    </font>
    <font>
      <sz val="9"/>
      <color rgb="FF006600"/>
      <name val="Book Antiqua"/>
      <family val="1"/>
      <charset val="204"/>
    </font>
    <font>
      <b/>
      <sz val="10"/>
      <name val="Arial Cyr"/>
      <charset val="204"/>
    </font>
    <font>
      <b/>
      <sz val="9"/>
      <color theme="0" tint="-0.249977111117893"/>
      <name val="Book Antiqua"/>
      <family val="1"/>
      <charset val="204"/>
    </font>
    <font>
      <b/>
      <sz val="11"/>
      <color rgb="FF0000FF"/>
      <name val="Book Antiqua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i/>
      <sz val="10"/>
      <name val="Book Antiqua"/>
      <family val="1"/>
      <charset val="204"/>
    </font>
    <font>
      <b/>
      <sz val="10"/>
      <color rgb="FF0000FF"/>
      <name val="Book Antiqua"/>
      <family val="1"/>
      <charset val="204"/>
    </font>
    <font>
      <b/>
      <u/>
      <sz val="14"/>
      <color rgb="FF006600"/>
      <name val="Book Antiqua"/>
      <family val="1"/>
      <charset val="204"/>
    </font>
    <font>
      <b/>
      <sz val="11"/>
      <color rgb="FF006600"/>
      <name val="Book Antiqua"/>
      <family val="1"/>
      <charset val="204"/>
    </font>
    <font>
      <sz val="10"/>
      <color theme="0"/>
      <name val="Book Antiqua"/>
      <family val="1"/>
      <charset val="204"/>
    </font>
    <font>
      <sz val="7"/>
      <color theme="0"/>
      <name val="Book Antiqua"/>
      <family val="1"/>
      <charset val="204"/>
    </font>
    <font>
      <b/>
      <sz val="10"/>
      <color theme="0"/>
      <name val="Book Antiqua"/>
      <family val="1"/>
      <charset val="204"/>
    </font>
    <font>
      <sz val="10"/>
      <color theme="6" tint="0.39997558519241921"/>
      <name val="Book Antiqua"/>
      <family val="1"/>
      <charset val="204"/>
    </font>
    <font>
      <sz val="7"/>
      <color theme="6" tint="0.39997558519241921"/>
      <name val="Book Antiqua"/>
      <family val="1"/>
      <charset val="204"/>
    </font>
    <font>
      <b/>
      <sz val="10"/>
      <color theme="6" tint="0.39997558519241921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b/>
      <sz val="7"/>
      <color theme="0"/>
      <name val="Book Antiqua"/>
      <family val="1"/>
      <charset val="204"/>
    </font>
    <font>
      <b/>
      <u/>
      <sz val="7"/>
      <color theme="0"/>
      <name val="Book Antiqua"/>
      <family val="1"/>
      <charset val="204"/>
    </font>
    <font>
      <sz val="9"/>
      <color theme="0"/>
      <name val="Book Antiqua"/>
      <family val="1"/>
      <charset val="204"/>
    </font>
    <font>
      <b/>
      <i/>
      <sz val="10"/>
      <color theme="0"/>
      <name val="Book Antiqua"/>
      <family val="1"/>
      <charset val="204"/>
    </font>
    <font>
      <sz val="10"/>
      <color theme="0"/>
      <name val="Times New Roman"/>
      <family val="1"/>
    </font>
    <font>
      <b/>
      <sz val="10"/>
      <color theme="0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Book Antiqua"/>
      <family val="1"/>
      <charset val="204"/>
    </font>
    <font>
      <sz val="10"/>
      <color theme="0"/>
      <name val="Arial Cyr"/>
      <family val="2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16" fontId="5" fillId="3" borderId="0" xfId="0" applyNumberFormat="1" applyFont="1" applyFill="1" applyAlignment="1">
      <alignment vertical="center"/>
    </xf>
    <xf numFmtId="16" fontId="3" fillId="3" borderId="0" xfId="0" applyNumberFormat="1" applyFont="1" applyFill="1" applyAlignment="1">
      <alignment vertical="center"/>
    </xf>
    <xf numFmtId="16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" fontId="11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7" borderId="6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5" fillId="11" borderId="6" xfId="0" applyFont="1" applyFill="1" applyBorder="1" applyAlignment="1">
      <alignment horizontal="center" vertical="center"/>
    </xf>
    <xf numFmtId="1" fontId="5" fillId="7" borderId="13" xfId="0" applyNumberFormat="1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3" fillId="0" borderId="12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6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1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1" fontId="12" fillId="7" borderId="8" xfId="0" applyNumberFormat="1" applyFont="1" applyFill="1" applyBorder="1" applyAlignment="1" applyProtection="1">
      <alignment horizontal="center" vertical="center"/>
      <protection hidden="1"/>
    </xf>
    <xf numFmtId="1" fontId="12" fillId="7" borderId="5" xfId="0" applyNumberFormat="1" applyFont="1" applyFill="1" applyBorder="1" applyAlignment="1" applyProtection="1">
      <alignment horizontal="center" vertical="center" wrapText="1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0" fontId="12" fillId="7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1" fontId="5" fillId="3" borderId="10" xfId="0" applyNumberFormat="1" applyFont="1" applyFill="1" applyBorder="1" applyAlignment="1" applyProtection="1">
      <alignment vertical="center"/>
      <protection hidden="1"/>
    </xf>
    <xf numFmtId="1" fontId="3" fillId="4" borderId="9" xfId="0" applyNumberFormat="1" applyFont="1" applyFill="1" applyBorder="1" applyAlignment="1" applyProtection="1">
      <alignment vertical="center"/>
      <protection hidden="1"/>
    </xf>
    <xf numFmtId="1" fontId="3" fillId="4" borderId="10" xfId="0" applyNumberFormat="1" applyFont="1" applyFill="1" applyBorder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center" vertical="center"/>
      <protection hidden="1"/>
    </xf>
    <xf numFmtId="1" fontId="5" fillId="4" borderId="1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0" fontId="27" fillId="0" borderId="0" xfId="1" applyFont="1" applyAlignment="1" applyProtection="1">
      <alignment horizontal="left" vertical="center"/>
      <protection hidden="1"/>
    </xf>
    <xf numFmtId="0" fontId="32" fillId="0" borderId="4" xfId="0" applyFont="1" applyFill="1" applyBorder="1" applyAlignment="1" applyProtection="1">
      <alignment vertical="center" wrapText="1"/>
      <protection hidden="1"/>
    </xf>
    <xf numFmtId="0" fontId="5" fillId="0" borderId="4" xfId="0" applyFont="1" applyFill="1" applyBorder="1" applyAlignment="1" applyProtection="1">
      <alignment vertical="center" wrapText="1"/>
      <protection hidden="1"/>
    </xf>
    <xf numFmtId="1" fontId="18" fillId="4" borderId="1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2" fillId="7" borderId="8" xfId="0" applyFont="1" applyFill="1" applyBorder="1" applyAlignment="1" applyProtection="1">
      <alignment horizontal="center" vertical="center"/>
      <protection hidden="1"/>
    </xf>
    <xf numFmtId="0" fontId="12" fillId="7" borderId="2" xfId="0" applyFont="1" applyFill="1" applyBorder="1" applyAlignment="1" applyProtection="1">
      <alignment horizontal="center" vertical="center" wrapText="1"/>
      <protection hidden="1"/>
    </xf>
    <xf numFmtId="1" fontId="11" fillId="4" borderId="10" xfId="0" applyNumberFormat="1" applyFont="1" applyFill="1" applyBorder="1" applyAlignment="1" applyProtection="1">
      <alignment vertical="center"/>
      <protection hidden="1"/>
    </xf>
    <xf numFmtId="0" fontId="12" fillId="7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12" fillId="5" borderId="8" xfId="0" applyFont="1" applyFill="1" applyBorder="1" applyAlignment="1" applyProtection="1">
      <alignment horizontal="center" vertical="center"/>
      <protection hidden="1"/>
    </xf>
    <xf numFmtId="0" fontId="12" fillId="5" borderId="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4" xfId="0" applyFont="1" applyFill="1" applyBorder="1" applyAlignment="1" applyProtection="1">
      <alignment horizontal="justify" vertical="center" wrapText="1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12" fillId="8" borderId="8" xfId="0" applyFont="1" applyFill="1" applyBorder="1" applyAlignment="1" applyProtection="1">
      <alignment horizontal="center" vertical="center"/>
      <protection hidden="1"/>
    </xf>
    <xf numFmtId="0" fontId="12" fillId="8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vertical="top" wrapText="1"/>
      <protection hidden="1"/>
    </xf>
    <xf numFmtId="1" fontId="25" fillId="3" borderId="10" xfId="0" applyNumberFormat="1" applyFont="1" applyFill="1" applyBorder="1" applyProtection="1">
      <protection hidden="1"/>
    </xf>
    <xf numFmtId="0" fontId="12" fillId="9" borderId="8" xfId="0" applyFont="1" applyFill="1" applyBorder="1" applyAlignment="1" applyProtection="1">
      <alignment horizontal="center" vertical="center"/>
      <protection hidden="1"/>
    </xf>
    <xf numFmtId="0" fontId="12" fillId="9" borderId="2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justify" vertical="center" wrapText="1"/>
      <protection hidden="1"/>
    </xf>
    <xf numFmtId="0" fontId="12" fillId="7" borderId="4" xfId="0" applyFont="1" applyFill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2" fillId="10" borderId="8" xfId="0" applyFont="1" applyFill="1" applyBorder="1" applyAlignment="1" applyProtection="1">
      <alignment horizontal="center" vertical="center"/>
      <protection hidden="1"/>
    </xf>
    <xf numFmtId="0" fontId="12" fillId="10" borderId="2" xfId="0" applyFont="1" applyFill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vertical="center" wrapText="1"/>
      <protection hidden="1"/>
    </xf>
    <xf numFmtId="0" fontId="12" fillId="11" borderId="8" xfId="0" applyFont="1" applyFill="1" applyBorder="1" applyAlignment="1" applyProtection="1">
      <alignment horizontal="center" vertical="center"/>
      <protection hidden="1"/>
    </xf>
    <xf numFmtId="0" fontId="12" fillId="11" borderId="2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vertical="center" wrapText="1"/>
      <protection hidden="1"/>
    </xf>
    <xf numFmtId="1" fontId="5" fillId="3" borderId="3" xfId="0" applyNumberFormat="1" applyFont="1" applyFill="1" applyBorder="1" applyAlignment="1" applyProtection="1">
      <alignment vertical="center"/>
      <protection hidden="1"/>
    </xf>
    <xf numFmtId="1" fontId="11" fillId="4" borderId="3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1" fontId="1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1" fontId="27" fillId="0" borderId="0" xfId="0" applyNumberFormat="1" applyFont="1" applyFill="1" applyAlignment="1" applyProtection="1">
      <alignment horizontal="left" vertical="center"/>
      <protection hidden="1"/>
    </xf>
    <xf numFmtId="1" fontId="2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horizontal="center" vertical="center"/>
      <protection hidden="1"/>
    </xf>
    <xf numFmtId="1" fontId="5" fillId="0" borderId="5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left" vertical="center"/>
    </xf>
    <xf numFmtId="2" fontId="39" fillId="0" borderId="12" xfId="0" applyNumberFormat="1" applyFont="1" applyBorder="1" applyAlignment="1" applyProtection="1">
      <alignment vertical="center"/>
      <protection hidden="1"/>
    </xf>
    <xf numFmtId="2" fontId="40" fillId="7" borderId="4" xfId="0" applyNumberFormat="1" applyFont="1" applyFill="1" applyBorder="1" applyAlignment="1" applyProtection="1">
      <alignment horizontal="center" vertical="center" wrapText="1"/>
      <protection hidden="1"/>
    </xf>
    <xf numFmtId="2" fontId="41" fillId="7" borderId="8" xfId="0" applyNumberFormat="1" applyFont="1" applyFill="1" applyBorder="1" applyAlignment="1" applyProtection="1">
      <alignment horizontal="center" vertical="center"/>
      <protection hidden="1"/>
    </xf>
    <xf numFmtId="2" fontId="41" fillId="7" borderId="4" xfId="0" applyNumberFormat="1" applyFont="1" applyFill="1" applyBorder="1" applyAlignment="1" applyProtection="1">
      <alignment horizontal="center" vertical="center"/>
      <protection hidden="1"/>
    </xf>
    <xf numFmtId="2" fontId="41" fillId="7" borderId="10" xfId="0" applyNumberFormat="1" applyFont="1" applyFill="1" applyBorder="1" applyAlignment="1" applyProtection="1">
      <alignment horizontal="center" vertical="center"/>
      <protection hidden="1"/>
    </xf>
    <xf numFmtId="2" fontId="41" fillId="5" borderId="8" xfId="0" applyNumberFormat="1" applyFont="1" applyFill="1" applyBorder="1" applyAlignment="1" applyProtection="1">
      <alignment horizontal="center" vertical="center"/>
      <protection hidden="1"/>
    </xf>
    <xf numFmtId="2" fontId="41" fillId="8" borderId="8" xfId="0" applyNumberFormat="1" applyFont="1" applyFill="1" applyBorder="1" applyAlignment="1" applyProtection="1">
      <alignment horizontal="center" vertical="center"/>
      <protection hidden="1"/>
    </xf>
    <xf numFmtId="2" fontId="41" fillId="9" borderId="8" xfId="0" applyNumberFormat="1" applyFont="1" applyFill="1" applyBorder="1" applyAlignment="1" applyProtection="1">
      <alignment horizontal="center" vertical="center"/>
      <protection hidden="1"/>
    </xf>
    <xf numFmtId="2" fontId="41" fillId="7" borderId="9" xfId="0" applyNumberFormat="1" applyFont="1" applyFill="1" applyBorder="1" applyAlignment="1" applyProtection="1">
      <alignment horizontal="center" vertical="center"/>
      <protection hidden="1"/>
    </xf>
    <xf numFmtId="2" fontId="41" fillId="7" borderId="3" xfId="0" applyNumberFormat="1" applyFont="1" applyFill="1" applyBorder="1" applyAlignment="1" applyProtection="1">
      <alignment horizontal="center" vertical="center"/>
      <protection hidden="1"/>
    </xf>
    <xf numFmtId="2" fontId="41" fillId="10" borderId="8" xfId="0" applyNumberFormat="1" applyFont="1" applyFill="1" applyBorder="1" applyAlignment="1" applyProtection="1">
      <alignment horizontal="center" vertical="center"/>
      <protection hidden="1"/>
    </xf>
    <xf numFmtId="2" fontId="41" fillId="11" borderId="8" xfId="0" applyNumberFormat="1" applyFont="1" applyFill="1" applyBorder="1" applyAlignment="1" applyProtection="1">
      <alignment horizontal="center" vertical="center"/>
      <protection hidden="1"/>
    </xf>
    <xf numFmtId="2" fontId="41" fillId="12" borderId="4" xfId="0" applyNumberFormat="1" applyFont="1" applyFill="1" applyBorder="1" applyAlignment="1" applyProtection="1">
      <alignment horizontal="center" vertical="center"/>
      <protection hidden="1"/>
    </xf>
    <xf numFmtId="2" fontId="41" fillId="0" borderId="0" xfId="0" applyNumberFormat="1" applyFont="1" applyBorder="1" applyAlignment="1" applyProtection="1">
      <alignment horizontal="center" vertical="center"/>
      <protection hidden="1"/>
    </xf>
    <xf numFmtId="2" fontId="41" fillId="0" borderId="0" xfId="0" applyNumberFormat="1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5" xfId="0" applyFont="1" applyBorder="1" applyAlignment="1" applyProtection="1">
      <alignment horizontal="center" vertical="center" wrapText="1"/>
      <protection hidden="1"/>
    </xf>
    <xf numFmtId="0" fontId="37" fillId="0" borderId="4" xfId="0" applyFont="1" applyFill="1" applyBorder="1" applyAlignment="1" applyProtection="1">
      <alignment horizontal="center" vertical="center" wrapText="1"/>
      <protection hidden="1"/>
    </xf>
    <xf numFmtId="1" fontId="45" fillId="0" borderId="6" xfId="0" applyNumberFormat="1" applyFont="1" applyBorder="1" applyAlignment="1" applyProtection="1">
      <alignment horizontal="center" vertical="center" wrapText="1"/>
      <protection hidden="1"/>
    </xf>
    <xf numFmtId="1" fontId="45" fillId="0" borderId="8" xfId="0" applyNumberFormat="1" applyFont="1" applyBorder="1" applyAlignment="1" applyProtection="1">
      <alignment horizontal="center" vertical="center" wrapText="1"/>
      <protection hidden="1"/>
    </xf>
    <xf numFmtId="1" fontId="45" fillId="0" borderId="5" xfId="0" applyNumberFormat="1" applyFont="1" applyBorder="1" applyAlignment="1" applyProtection="1">
      <alignment horizontal="center" vertical="center" wrapText="1"/>
      <protection hidden="1"/>
    </xf>
    <xf numFmtId="1" fontId="46" fillId="0" borderId="4" xfId="0" applyNumberFormat="1" applyFont="1" applyBorder="1" applyAlignment="1" applyProtection="1">
      <alignment horizontal="right" vertical="center"/>
      <protection hidden="1"/>
    </xf>
    <xf numFmtId="2" fontId="46" fillId="0" borderId="4" xfId="0" applyNumberFormat="1" applyFont="1" applyBorder="1" applyAlignment="1" applyProtection="1">
      <alignment horizontal="right" vertical="center"/>
      <protection hidden="1"/>
    </xf>
    <xf numFmtId="2" fontId="38" fillId="0" borderId="4" xfId="0" applyNumberFormat="1" applyFont="1" applyFill="1" applyBorder="1" applyAlignment="1" applyProtection="1">
      <alignment horizontal="right" vertical="center"/>
      <protection hidden="1"/>
    </xf>
    <xf numFmtId="2" fontId="36" fillId="0" borderId="4" xfId="0" applyNumberFormat="1" applyFont="1" applyFill="1" applyBorder="1" applyAlignment="1" applyProtection="1">
      <alignment horizontal="right" vertical="center"/>
      <protection hidden="1"/>
    </xf>
    <xf numFmtId="0" fontId="36" fillId="0" borderId="4" xfId="0" applyFont="1" applyBorder="1" applyAlignment="1" applyProtection="1">
      <alignment horizontal="right" vertical="center" wrapText="1"/>
      <protection hidden="1"/>
    </xf>
    <xf numFmtId="1" fontId="36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47" fillId="0" borderId="4" xfId="0" applyFont="1" applyBorder="1" applyAlignment="1" applyProtection="1">
      <alignment horizontal="right" vertical="top" wrapText="1"/>
      <protection hidden="1"/>
    </xf>
    <xf numFmtId="0" fontId="36" fillId="0" borderId="4" xfId="0" applyFont="1" applyFill="1" applyBorder="1" applyAlignment="1" applyProtection="1">
      <alignment horizontal="right" vertical="center" wrapText="1"/>
      <protection hidden="1"/>
    </xf>
    <xf numFmtId="2" fontId="48" fillId="0" borderId="4" xfId="0" applyNumberFormat="1" applyFont="1" applyFill="1" applyBorder="1" applyAlignment="1" applyProtection="1">
      <alignment horizontal="right"/>
      <protection hidden="1"/>
    </xf>
    <xf numFmtId="2" fontId="49" fillId="0" borderId="4" xfId="0" applyNumberFormat="1" applyFont="1" applyFill="1" applyBorder="1" applyAlignment="1" applyProtection="1">
      <alignment horizontal="right"/>
      <protection hidden="1"/>
    </xf>
    <xf numFmtId="0" fontId="45" fillId="0" borderId="6" xfId="0" applyFont="1" applyBorder="1" applyAlignment="1" applyProtection="1">
      <alignment horizontal="center" vertical="center" wrapText="1"/>
      <protection hidden="1"/>
    </xf>
    <xf numFmtId="0" fontId="45" fillId="0" borderId="8" xfId="0" applyFont="1" applyBorder="1" applyAlignment="1" applyProtection="1">
      <alignment horizontal="center" vertical="center" wrapText="1"/>
      <protection hidden="1"/>
    </xf>
    <xf numFmtId="0" fontId="36" fillId="0" borderId="3" xfId="0" applyFont="1" applyFill="1" applyBorder="1" applyAlignment="1" applyProtection="1">
      <alignment horizontal="right" vertical="center" wrapText="1"/>
      <protection hidden="1"/>
    </xf>
    <xf numFmtId="2" fontId="36" fillId="0" borderId="3" xfId="0" applyNumberFormat="1" applyFont="1" applyFill="1" applyBorder="1" applyAlignment="1" applyProtection="1">
      <alignment horizontal="right" vertical="center"/>
      <protection hidden="1"/>
    </xf>
    <xf numFmtId="0" fontId="50" fillId="0" borderId="4" xfId="0" applyFont="1" applyFill="1" applyBorder="1" applyAlignment="1" applyProtection="1">
      <alignment horizontal="right" vertical="center" wrapText="1"/>
      <protection hidden="1"/>
    </xf>
    <xf numFmtId="0" fontId="50" fillId="0" borderId="4" xfId="0" applyFont="1" applyBorder="1" applyAlignment="1" applyProtection="1">
      <alignment horizontal="center" vertical="center" wrapText="1"/>
      <protection hidden="1"/>
    </xf>
    <xf numFmtId="0" fontId="36" fillId="0" borderId="4" xfId="0" applyFont="1" applyBorder="1" applyAlignment="1" applyProtection="1">
      <alignment horizontal="center" vertical="center" wrapText="1"/>
      <protection hidden="1"/>
    </xf>
    <xf numFmtId="2" fontId="38" fillId="2" borderId="4" xfId="0" applyNumberFormat="1" applyFont="1" applyFill="1" applyBorder="1" applyAlignment="1" applyProtection="1">
      <alignment vertical="center"/>
      <protection hidden="1"/>
    </xf>
    <xf numFmtId="2" fontId="36" fillId="2" borderId="4" xfId="0" applyNumberFormat="1" applyFont="1" applyFill="1" applyBorder="1" applyAlignment="1" applyProtection="1">
      <alignment vertical="center"/>
      <protection hidden="1"/>
    </xf>
    <xf numFmtId="0" fontId="45" fillId="0" borderId="3" xfId="0" applyFont="1" applyFill="1" applyBorder="1" applyAlignment="1" applyProtection="1">
      <alignment horizontal="right" vertical="center" wrapText="1"/>
      <protection hidden="1"/>
    </xf>
    <xf numFmtId="2" fontId="45" fillId="0" borderId="3" xfId="0" applyNumberFormat="1" applyFont="1" applyFill="1" applyBorder="1" applyAlignment="1" applyProtection="1">
      <alignment horizontal="right" vertical="center"/>
      <protection hidden="1"/>
    </xf>
    <xf numFmtId="0" fontId="45" fillId="0" borderId="11" xfId="0" applyFont="1" applyBorder="1" applyAlignment="1" applyProtection="1">
      <alignment horizontal="center" vertical="center" wrapText="1"/>
      <protection hidden="1"/>
    </xf>
    <xf numFmtId="0" fontId="45" fillId="0" borderId="12" xfId="0" applyFont="1" applyBorder="1" applyAlignment="1" applyProtection="1">
      <alignment horizontal="center" vertical="center" wrapText="1"/>
      <protection hidden="1"/>
    </xf>
    <xf numFmtId="1" fontId="36" fillId="0" borderId="4" xfId="0" applyNumberFormat="1" applyFont="1" applyBorder="1" applyAlignment="1" applyProtection="1">
      <alignment horizontal="right" vertical="center" wrapText="1"/>
      <protection hidden="1"/>
    </xf>
    <xf numFmtId="0" fontId="36" fillId="0" borderId="1" xfId="0" applyFont="1" applyFill="1" applyBorder="1" applyAlignment="1" applyProtection="1">
      <alignment horizontal="right" vertical="center" wrapText="1"/>
      <protection hidden="1"/>
    </xf>
    <xf numFmtId="1" fontId="36" fillId="0" borderId="1" xfId="0" applyNumberFormat="1" applyFont="1" applyBorder="1" applyAlignment="1" applyProtection="1">
      <alignment horizontal="right" vertical="center" wrapText="1"/>
      <protection hidden="1"/>
    </xf>
    <xf numFmtId="0" fontId="36" fillId="0" borderId="1" xfId="0" applyFont="1" applyBorder="1" applyAlignment="1" applyProtection="1">
      <alignment horizontal="right" vertical="center" wrapText="1"/>
      <protection hidden="1"/>
    </xf>
    <xf numFmtId="2" fontId="51" fillId="0" borderId="1" xfId="0" applyNumberFormat="1" applyFont="1" applyFill="1" applyBorder="1" applyAlignment="1" applyProtection="1">
      <alignment horizontal="right"/>
      <protection hidden="1"/>
    </xf>
    <xf numFmtId="2" fontId="49" fillId="0" borderId="1" xfId="0" applyNumberFormat="1" applyFont="1" applyFill="1" applyBorder="1" applyAlignment="1" applyProtection="1">
      <alignment horizontal="right"/>
      <protection hidden="1"/>
    </xf>
    <xf numFmtId="0" fontId="52" fillId="0" borderId="2" xfId="0" applyFont="1" applyBorder="1" applyAlignment="1" applyProtection="1">
      <alignment horizontal="right" vertical="top" wrapText="1"/>
      <protection hidden="1"/>
    </xf>
    <xf numFmtId="1" fontId="52" fillId="0" borderId="2" xfId="0" applyNumberFormat="1" applyFont="1" applyFill="1" applyBorder="1" applyAlignment="1" applyProtection="1">
      <alignment horizontal="right" vertical="top" wrapText="1"/>
      <protection hidden="1"/>
    </xf>
    <xf numFmtId="0" fontId="37" fillId="0" borderId="4" xfId="0" applyFont="1" applyBorder="1" applyAlignment="1" applyProtection="1">
      <alignment horizontal="right" vertical="center" wrapText="1"/>
      <protection hidden="1"/>
    </xf>
    <xf numFmtId="2" fontId="36" fillId="0" borderId="4" xfId="0" applyNumberFormat="1" applyFont="1" applyBorder="1" applyAlignment="1" applyProtection="1">
      <alignment horizontal="right" vertical="center"/>
      <protection hidden="1"/>
    </xf>
    <xf numFmtId="1" fontId="36" fillId="0" borderId="4" xfId="0" applyNumberFormat="1" applyFont="1" applyBorder="1" applyAlignment="1" applyProtection="1">
      <alignment horizontal="right" vertical="center"/>
      <protection hidden="1"/>
    </xf>
    <xf numFmtId="0" fontId="36" fillId="0" borderId="9" xfId="0" applyFont="1" applyBorder="1" applyAlignment="1" applyProtection="1">
      <alignment horizontal="right" vertical="center" wrapText="1"/>
      <protection hidden="1"/>
    </xf>
    <xf numFmtId="2" fontId="36" fillId="0" borderId="9" xfId="0" applyNumberFormat="1" applyFont="1" applyFill="1" applyBorder="1" applyAlignment="1" applyProtection="1">
      <alignment horizontal="right" vertical="center"/>
      <protection hidden="1"/>
    </xf>
    <xf numFmtId="0" fontId="36" fillId="0" borderId="4" xfId="0" applyFont="1" applyBorder="1" applyAlignment="1" applyProtection="1">
      <alignment horizontal="right" vertical="center"/>
      <protection hidden="1"/>
    </xf>
    <xf numFmtId="0" fontId="36" fillId="0" borderId="3" xfId="0" applyFont="1" applyBorder="1" applyAlignment="1" applyProtection="1">
      <alignment horizontal="right" vertical="center" wrapText="1"/>
      <protection hidden="1"/>
    </xf>
    <xf numFmtId="0" fontId="36" fillId="0" borderId="6" xfId="0" applyFont="1" applyBorder="1" applyAlignment="1" applyProtection="1">
      <alignment horizontal="right" vertical="center" wrapText="1"/>
      <protection hidden="1"/>
    </xf>
    <xf numFmtId="0" fontId="36" fillId="0" borderId="0" xfId="0" applyFont="1" applyBorder="1" applyAlignment="1" applyProtection="1">
      <alignment horizontal="center" vertical="center" wrapText="1"/>
      <protection hidden="1"/>
    </xf>
    <xf numFmtId="2" fontId="38" fillId="0" borderId="0" xfId="0" applyNumberFormat="1" applyFont="1" applyFill="1" applyBorder="1" applyAlignment="1" applyProtection="1">
      <alignment vertical="center"/>
      <protection hidden="1"/>
    </xf>
    <xf numFmtId="2" fontId="36" fillId="0" borderId="0" xfId="0" applyNumberFormat="1" applyFont="1" applyFill="1" applyBorder="1" applyAlignment="1" applyProtection="1">
      <alignment vertical="center"/>
      <protection hidden="1"/>
    </xf>
    <xf numFmtId="2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2" fontId="38" fillId="0" borderId="6" xfId="0" applyNumberFormat="1" applyFont="1" applyFill="1" applyBorder="1" applyAlignment="1" applyProtection="1">
      <alignment horizontal="center" vertical="center"/>
      <protection hidden="1"/>
    </xf>
    <xf numFmtId="2" fontId="48" fillId="0" borderId="6" xfId="0" applyNumberFormat="1" applyFont="1" applyFill="1" applyBorder="1" applyAlignment="1" applyProtection="1">
      <alignment horizontal="center"/>
      <protection hidden="1"/>
    </xf>
    <xf numFmtId="2" fontId="38" fillId="0" borderId="6" xfId="0" applyNumberFormat="1" applyFont="1" applyFill="1" applyBorder="1" applyAlignment="1" applyProtection="1">
      <alignment horizontal="center" vertical="center" wrapText="1"/>
      <protection hidden="1"/>
    </xf>
    <xf numFmtId="2" fontId="38" fillId="0" borderId="7" xfId="0" applyNumberFormat="1" applyFont="1" applyFill="1" applyBorder="1" applyAlignment="1" applyProtection="1">
      <alignment horizontal="center" vertical="center"/>
      <protection hidden="1"/>
    </xf>
    <xf numFmtId="2" fontId="48" fillId="0" borderId="7" xfId="0" applyNumberFormat="1" applyFont="1" applyFill="1" applyBorder="1" applyAlignment="1" applyProtection="1">
      <alignment horizontal="center"/>
      <protection hidden="1"/>
    </xf>
    <xf numFmtId="2" fontId="53" fillId="0" borderId="6" xfId="0" applyNumberFormat="1" applyFont="1" applyFill="1" applyBorder="1" applyAlignment="1" applyProtection="1">
      <alignment horizontal="center"/>
      <protection hidden="1"/>
    </xf>
    <xf numFmtId="2" fontId="38" fillId="0" borderId="13" xfId="0" applyNumberFormat="1" applyFont="1" applyFill="1" applyBorder="1" applyAlignment="1" applyProtection="1">
      <alignment horizontal="center" vertical="center"/>
      <protection hidden="1"/>
    </xf>
    <xf numFmtId="2" fontId="38" fillId="0" borderId="11" xfId="0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  <color rgb="FF006600"/>
      <color rgb="FFFF9966"/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elbud321/&#1052;&#1086;&#1080;%20&#1076;&#1086;&#1082;&#1091;&#1084;&#1077;&#1085;&#1090;&#1099;/DOK/&#1093;/&#1057;&#1086;&#1082;&#1088;&#1072;&#1097;&#1077;&#1085;&#1085;&#1086;%20&#1089;&#1095;&#1077;&#1090;%20&#1075;&#1088;&#1072;&#1084;&#1084;%20&#1080;%20&#1082;&#1072;&#1083;&#1086;&#1088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ором"/>
      <sheetName val="общая таблица"/>
      <sheetName val="готовим и считаем"/>
      <sheetName val="пост"/>
      <sheetName val="упражнения"/>
      <sheetName val="Кт"/>
      <sheetName val="меры веса"/>
      <sheetName val="норма ккал"/>
    </sheetNames>
    <sheetDataSet>
      <sheetData sheetId="0" refreshError="1">
        <row r="2">
          <cell r="AC2" t="str">
            <v>__</v>
          </cell>
        </row>
        <row r="3">
          <cell r="AC3">
            <v>855</v>
          </cell>
          <cell r="AD3">
            <v>1840</v>
          </cell>
          <cell r="AE3">
            <v>1355</v>
          </cell>
          <cell r="AF3">
            <v>930</v>
          </cell>
          <cell r="AG3">
            <v>1150</v>
          </cell>
        </row>
        <row r="4">
          <cell r="AC4">
            <v>760</v>
          </cell>
          <cell r="AD4">
            <v>600</v>
          </cell>
          <cell r="AE4">
            <v>780</v>
          </cell>
          <cell r="AF4">
            <v>440</v>
          </cell>
          <cell r="AG4">
            <v>1000</v>
          </cell>
        </row>
        <row r="5">
          <cell r="AC5">
            <v>3635.75</v>
          </cell>
          <cell r="AD5">
            <v>3617.6733333333332</v>
          </cell>
          <cell r="AE5">
            <v>1933.8</v>
          </cell>
          <cell r="AF5">
            <v>1905.925</v>
          </cell>
          <cell r="AG5">
            <v>1264.2666666666667</v>
          </cell>
          <cell r="AH5" t="str">
            <v>перелимит</v>
          </cell>
          <cell r="AI5" t="str">
            <v>срыв</v>
          </cell>
          <cell r="AJ5" t="str">
            <v>срыв</v>
          </cell>
          <cell r="AK5" t="str">
            <v>срыв</v>
          </cell>
          <cell r="AL5" t="str">
            <v>срыв</v>
          </cell>
          <cell r="AM5" t="str">
            <v>срыв</v>
          </cell>
          <cell r="AN5" t="str">
            <v>срыв</v>
          </cell>
          <cell r="AO5" t="str">
            <v>срыв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94"/>
  <sheetViews>
    <sheetView tabSelected="1" zoomScale="87" zoomScaleNormal="87" workbookViewId="0">
      <pane ySplit="5" topLeftCell="A6" activePane="bottomLeft" state="frozen"/>
      <selection pane="bottomLeft" activeCell="B4" sqref="B4"/>
    </sheetView>
  </sheetViews>
  <sheetFormatPr defaultRowHeight="15"/>
  <cols>
    <col min="1" max="1" width="3" style="1" customWidth="1"/>
    <col min="2" max="2" width="10" style="18" customWidth="1"/>
    <col min="3" max="3" width="9.7109375" style="124" customWidth="1"/>
    <col min="4" max="4" width="8.5703125" style="142" hidden="1" customWidth="1"/>
    <col min="5" max="5" width="41.140625" style="51" customWidth="1"/>
    <col min="6" max="6" width="9.5703125" style="144" hidden="1" customWidth="1"/>
    <col min="7" max="7" width="9.140625" style="144" hidden="1" customWidth="1"/>
    <col min="8" max="8" width="13" style="144" hidden="1" customWidth="1"/>
    <col min="9" max="9" width="11.7109375" style="144" hidden="1" customWidth="1"/>
    <col min="10" max="10" width="9.140625" style="193" hidden="1" customWidth="1"/>
    <col min="11" max="11" width="12.7109375" style="69" customWidth="1"/>
    <col min="12" max="12" width="14" style="51" customWidth="1"/>
    <col min="13" max="13" width="42.5703125" style="82" customWidth="1"/>
    <col min="14" max="24" width="9.28515625" style="1" hidden="1" customWidth="1"/>
    <col min="25" max="48" width="0" style="1" hidden="1" customWidth="1"/>
    <col min="49" max="49" width="9.140625" style="1"/>
    <col min="50" max="50" width="3" style="1" customWidth="1"/>
    <col min="51" max="51" width="11.85546875" style="1" customWidth="1"/>
    <col min="52" max="52" width="9.85546875" style="1" customWidth="1"/>
    <col min="53" max="53" width="11.42578125" style="1" customWidth="1"/>
    <col min="54" max="54" width="11.5703125" style="1" customWidth="1"/>
    <col min="55" max="55" width="3.5703125" style="1" customWidth="1"/>
    <col min="56" max="16384" width="9.140625" style="1"/>
  </cols>
  <sheetData>
    <row r="1" spans="1:55" ht="21" customHeight="1" thickBot="1">
      <c r="A1" s="46"/>
      <c r="B1" s="41"/>
      <c r="C1" s="49" t="s">
        <v>247</v>
      </c>
      <c r="D1" s="128"/>
      <c r="E1" s="50"/>
      <c r="F1" s="143"/>
      <c r="G1" s="143"/>
      <c r="K1" s="52"/>
      <c r="M1" s="53" t="s">
        <v>276</v>
      </c>
      <c r="N1" s="2">
        <v>41456</v>
      </c>
      <c r="O1" s="3">
        <v>41457</v>
      </c>
      <c r="P1" s="3">
        <v>41458</v>
      </c>
      <c r="Q1" s="3">
        <v>41459</v>
      </c>
      <c r="R1" s="3">
        <v>41460</v>
      </c>
      <c r="S1" s="3">
        <v>41461</v>
      </c>
      <c r="T1" s="3">
        <v>41462</v>
      </c>
      <c r="U1" s="3">
        <v>41463</v>
      </c>
      <c r="V1" s="3">
        <v>41464</v>
      </c>
      <c r="W1" s="3">
        <v>41465</v>
      </c>
      <c r="X1" s="3">
        <v>41466</v>
      </c>
      <c r="Y1" s="3">
        <v>41467</v>
      </c>
      <c r="Z1" s="4">
        <v>41468</v>
      </c>
      <c r="AA1" s="4">
        <v>41469</v>
      </c>
      <c r="AB1" s="4">
        <v>41470</v>
      </c>
      <c r="AC1" s="4">
        <v>41471</v>
      </c>
      <c r="AD1" s="4">
        <v>41472</v>
      </c>
      <c r="AE1" s="4">
        <v>41473</v>
      </c>
      <c r="AF1" s="4">
        <v>41474</v>
      </c>
      <c r="AG1" s="4">
        <v>41475</v>
      </c>
      <c r="AH1" s="4">
        <v>41476</v>
      </c>
      <c r="AI1" s="4">
        <v>41477</v>
      </c>
      <c r="AJ1" s="4">
        <v>41478</v>
      </c>
      <c r="AK1" s="4">
        <v>41479</v>
      </c>
      <c r="AL1" s="4">
        <v>41480</v>
      </c>
      <c r="AM1" s="4">
        <v>41481</v>
      </c>
      <c r="AN1" s="4">
        <v>41482</v>
      </c>
      <c r="AO1" s="4">
        <v>41483</v>
      </c>
      <c r="AP1" s="4">
        <v>41484</v>
      </c>
      <c r="AQ1" s="4">
        <v>41485</v>
      </c>
      <c r="AR1" s="4">
        <v>41486</v>
      </c>
      <c r="AS1" s="4">
        <v>41487</v>
      </c>
      <c r="AT1" s="4">
        <v>41488</v>
      </c>
      <c r="AU1" s="4">
        <v>41489</v>
      </c>
      <c r="AV1" s="4">
        <v>41490</v>
      </c>
      <c r="AW1" s="1" t="s">
        <v>275</v>
      </c>
      <c r="BC1" s="48" t="s">
        <v>76</v>
      </c>
    </row>
    <row r="2" spans="1:55" s="5" customFormat="1" ht="36.75" thickBot="1">
      <c r="B2" s="6" t="s">
        <v>268</v>
      </c>
      <c r="C2" s="54" t="s">
        <v>65</v>
      </c>
      <c r="D2" s="129" t="s">
        <v>249</v>
      </c>
      <c r="E2" s="55" t="s">
        <v>51</v>
      </c>
      <c r="F2" s="145" t="s">
        <v>277</v>
      </c>
      <c r="G2" s="145" t="s">
        <v>278</v>
      </c>
      <c r="H2" s="145" t="s">
        <v>279</v>
      </c>
      <c r="I2" s="145" t="s">
        <v>280</v>
      </c>
      <c r="J2" s="146" t="s">
        <v>281</v>
      </c>
      <c r="K2" s="57" t="s">
        <v>66</v>
      </c>
      <c r="L2" s="56" t="s">
        <v>0</v>
      </c>
      <c r="M2" s="58" t="s">
        <v>67</v>
      </c>
      <c r="N2" s="7">
        <v>68.8</v>
      </c>
      <c r="O2" s="7" t="s">
        <v>68</v>
      </c>
      <c r="P2" s="7">
        <v>68.2</v>
      </c>
      <c r="Q2" s="8" t="s">
        <v>69</v>
      </c>
      <c r="R2" s="7">
        <v>68.900000000000006</v>
      </c>
      <c r="S2" s="8" t="s">
        <v>69</v>
      </c>
      <c r="T2" s="9">
        <v>67</v>
      </c>
      <c r="U2" s="7">
        <v>69</v>
      </c>
      <c r="V2" s="7">
        <v>68.2</v>
      </c>
      <c r="W2" s="7" t="s">
        <v>70</v>
      </c>
      <c r="X2" s="7">
        <v>70</v>
      </c>
      <c r="Y2" s="7">
        <v>69.2</v>
      </c>
      <c r="Z2" s="7" t="str">
        <f>[1]скором!AC2</f>
        <v>__</v>
      </c>
      <c r="AA2" s="10">
        <v>65</v>
      </c>
      <c r="AB2" s="7"/>
      <c r="AC2" s="7"/>
      <c r="AD2" s="7"/>
      <c r="AE2" s="7"/>
      <c r="AF2" s="7"/>
      <c r="AG2" s="7"/>
      <c r="AH2" s="10">
        <v>61</v>
      </c>
      <c r="AI2" s="7"/>
      <c r="AJ2" s="7"/>
      <c r="AK2" s="7"/>
      <c r="AL2" s="7"/>
      <c r="AM2" s="7"/>
      <c r="AN2" s="7"/>
      <c r="AO2" s="10">
        <v>58</v>
      </c>
      <c r="AP2" s="7"/>
      <c r="AQ2" s="7"/>
      <c r="AR2" s="7"/>
      <c r="AS2" s="7"/>
      <c r="AT2" s="7"/>
      <c r="AU2" s="7"/>
      <c r="AV2" s="10">
        <v>55</v>
      </c>
      <c r="AW2" s="1" t="s">
        <v>272</v>
      </c>
      <c r="AX2" s="1"/>
      <c r="AY2" s="1"/>
      <c r="AZ2" s="1"/>
      <c r="BA2" s="1"/>
      <c r="BB2" s="1"/>
      <c r="BC2" s="48"/>
    </row>
    <row r="3" spans="1:55" s="11" customFormat="1" ht="15.75" customHeight="1" thickBot="1">
      <c r="B3" s="39"/>
      <c r="C3" s="59"/>
      <c r="D3" s="130"/>
      <c r="E3" s="60" t="s">
        <v>71</v>
      </c>
      <c r="F3" s="147" t="s">
        <v>71</v>
      </c>
      <c r="G3" s="148"/>
      <c r="H3" s="148"/>
      <c r="I3" s="148"/>
      <c r="J3" s="149"/>
      <c r="K3" s="125"/>
      <c r="L3" s="126"/>
      <c r="M3" s="61">
        <f>E193</f>
        <v>0</v>
      </c>
      <c r="N3" s="12">
        <v>1130</v>
      </c>
      <c r="O3" s="12">
        <v>880</v>
      </c>
      <c r="P3" s="12">
        <v>1617</v>
      </c>
      <c r="Q3" s="12">
        <v>801</v>
      </c>
      <c r="R3" s="12">
        <v>942</v>
      </c>
      <c r="S3" s="12">
        <v>2652</v>
      </c>
      <c r="T3" s="12">
        <v>1280</v>
      </c>
      <c r="U3" s="12">
        <v>580</v>
      </c>
      <c r="V3" s="12">
        <v>810</v>
      </c>
      <c r="W3" s="12">
        <v>1185</v>
      </c>
      <c r="X3" s="12">
        <v>880</v>
      </c>
      <c r="Y3" s="12">
        <v>750</v>
      </c>
      <c r="Z3" s="12">
        <f>[1]скором!AC3</f>
        <v>855</v>
      </c>
      <c r="AA3" s="12">
        <f>[1]скором!AD3</f>
        <v>1840</v>
      </c>
      <c r="AB3" s="12">
        <f>[1]скором!AE3</f>
        <v>1355</v>
      </c>
      <c r="AC3" s="12">
        <f>[1]скором!AF3</f>
        <v>930</v>
      </c>
      <c r="AD3" s="12">
        <f>[1]скором!AG3</f>
        <v>1150</v>
      </c>
      <c r="AE3" s="12" t="e">
        <f>[1]скором!AH3</f>
        <v>#REF!</v>
      </c>
      <c r="AF3" s="12" t="e">
        <f>[1]скором!AI3</f>
        <v>#REF!</v>
      </c>
      <c r="AG3" s="12" t="e">
        <f>[1]скором!AJ3</f>
        <v>#REF!</v>
      </c>
      <c r="AH3" s="12" t="e">
        <f>[1]скором!AK3</f>
        <v>#REF!</v>
      </c>
      <c r="AI3" s="12" t="e">
        <f>[1]скором!AL3</f>
        <v>#REF!</v>
      </c>
      <c r="AJ3" s="12" t="e">
        <f>[1]скором!AM3</f>
        <v>#REF!</v>
      </c>
      <c r="AK3" s="12" t="e">
        <f>[1]скором!AN3</f>
        <v>#REF!</v>
      </c>
      <c r="AL3" s="12" t="e">
        <f>[1]скором!AO3</f>
        <v>#REF!</v>
      </c>
      <c r="AM3" s="12" t="e">
        <f>[1]скором!AP3</f>
        <v>#REF!</v>
      </c>
      <c r="AN3" s="12" t="e">
        <f>[1]скором!AQ3</f>
        <v>#REF!</v>
      </c>
      <c r="AO3" s="12" t="e">
        <f>[1]скором!AR3</f>
        <v>#REF!</v>
      </c>
      <c r="AP3" s="12" t="e">
        <f>[1]скором!AS3</f>
        <v>#REF!</v>
      </c>
      <c r="AQ3" s="12" t="e">
        <f>[1]скором!AT3</f>
        <v>#REF!</v>
      </c>
      <c r="AR3" s="12" t="e">
        <f>[1]скором!AU3</f>
        <v>#REF!</v>
      </c>
      <c r="AS3" s="12" t="e">
        <f>[1]скором!AV3</f>
        <v>#REF!</v>
      </c>
      <c r="AT3" s="12"/>
      <c r="AU3" s="12"/>
      <c r="AV3" s="12"/>
      <c r="AW3" s="1" t="s">
        <v>269</v>
      </c>
      <c r="AX3" s="1"/>
      <c r="AY3" s="1"/>
      <c r="AZ3" s="1"/>
      <c r="BA3" s="1"/>
      <c r="BB3" s="1"/>
      <c r="BC3" s="48" t="s">
        <v>76</v>
      </c>
    </row>
    <row r="4" spans="1:55" s="13" customFormat="1" ht="15.75" thickBot="1">
      <c r="B4" s="42"/>
      <c r="C4" s="62" t="s">
        <v>72</v>
      </c>
      <c r="D4" s="131">
        <f>B4*F4</f>
        <v>0</v>
      </c>
      <c r="E4" s="63" t="s">
        <v>248</v>
      </c>
      <c r="F4" s="150">
        <v>250</v>
      </c>
      <c r="G4" s="151"/>
      <c r="H4" s="152"/>
      <c r="I4" s="153"/>
      <c r="J4" s="194">
        <v>0</v>
      </c>
      <c r="K4" s="64">
        <f>SUM(B4*J4)</f>
        <v>0</v>
      </c>
      <c r="L4" s="65"/>
      <c r="M4" s="61">
        <f>E194</f>
        <v>0</v>
      </c>
      <c r="N4" s="12">
        <v>1200</v>
      </c>
      <c r="O4" s="12">
        <v>1200</v>
      </c>
      <c r="P4" s="12">
        <v>1200</v>
      </c>
      <c r="Q4" s="12">
        <v>850</v>
      </c>
      <c r="R4" s="12">
        <v>1100</v>
      </c>
      <c r="S4" s="12">
        <v>1500</v>
      </c>
      <c r="T4" s="12">
        <v>1300</v>
      </c>
      <c r="U4" s="12">
        <v>1050</v>
      </c>
      <c r="V4" s="12">
        <v>1000</v>
      </c>
      <c r="W4" s="12">
        <v>700</v>
      </c>
      <c r="X4" s="12">
        <v>700</v>
      </c>
      <c r="Y4" s="12">
        <v>1250</v>
      </c>
      <c r="Z4" s="12">
        <f>[1]скором!AC4</f>
        <v>760</v>
      </c>
      <c r="AA4" s="12">
        <f>[1]скором!AD4</f>
        <v>600</v>
      </c>
      <c r="AB4" s="12">
        <f>[1]скором!AE4</f>
        <v>780</v>
      </c>
      <c r="AC4" s="12">
        <f>[1]скором!AF4</f>
        <v>440</v>
      </c>
      <c r="AD4" s="12">
        <f>[1]скором!AG4</f>
        <v>1000</v>
      </c>
      <c r="AE4" s="12" t="e">
        <f>[1]скором!AH4</f>
        <v>#REF!</v>
      </c>
      <c r="AF4" s="12" t="e">
        <f>[1]скором!AI4</f>
        <v>#REF!</v>
      </c>
      <c r="AG4" s="12" t="e">
        <f>[1]скором!AJ4</f>
        <v>#REF!</v>
      </c>
      <c r="AH4" s="12" t="e">
        <f>[1]скором!AK4</f>
        <v>#REF!</v>
      </c>
      <c r="AI4" s="12" t="e">
        <f>[1]скором!AL4</f>
        <v>#REF!</v>
      </c>
      <c r="AJ4" s="12" t="e">
        <f>[1]скором!AM4</f>
        <v>#REF!</v>
      </c>
      <c r="AK4" s="12" t="e">
        <f>[1]скором!AN4</f>
        <v>#REF!</v>
      </c>
      <c r="AL4" s="12" t="e">
        <f>[1]скором!AO4</f>
        <v>#REF!</v>
      </c>
      <c r="AM4" s="12" t="e">
        <f>[1]скором!AP4</f>
        <v>#REF!</v>
      </c>
      <c r="AN4" s="12" t="e">
        <f>[1]скором!AQ4</f>
        <v>#REF!</v>
      </c>
      <c r="AO4" s="12" t="e">
        <f>[1]скором!AR4</f>
        <v>#REF!</v>
      </c>
      <c r="AP4" s="12" t="e">
        <f>[1]скором!AS4</f>
        <v>#REF!</v>
      </c>
      <c r="AQ4" s="12" t="e">
        <f>[1]скором!AT4</f>
        <v>#REF!</v>
      </c>
      <c r="AR4" s="12" t="e">
        <f>[1]скором!AU4</f>
        <v>#REF!</v>
      </c>
      <c r="AS4" s="12" t="e">
        <f>[1]скором!AV4</f>
        <v>#REF!</v>
      </c>
      <c r="AT4" s="12"/>
      <c r="AU4" s="12"/>
      <c r="AV4" s="12"/>
      <c r="AW4" s="1" t="s">
        <v>270</v>
      </c>
      <c r="AX4" s="1"/>
      <c r="AY4" s="1"/>
      <c r="AZ4" s="1"/>
      <c r="BA4" s="1"/>
      <c r="BB4" s="1"/>
      <c r="BC4" s="48" t="s">
        <v>76</v>
      </c>
    </row>
    <row r="5" spans="1:55" s="13" customFormat="1" ht="19.5" thickBot="1">
      <c r="B5" s="45"/>
      <c r="C5" s="62" t="s">
        <v>72</v>
      </c>
      <c r="D5" s="131">
        <f t="shared" ref="D5:D7" si="0">B5*F5</f>
        <v>0</v>
      </c>
      <c r="E5" s="63" t="s">
        <v>250</v>
      </c>
      <c r="F5" s="150">
        <v>250</v>
      </c>
      <c r="G5" s="151"/>
      <c r="H5" s="152"/>
      <c r="I5" s="153"/>
      <c r="J5" s="194">
        <v>0</v>
      </c>
      <c r="K5" s="64">
        <f>SUM(B5*J5)</f>
        <v>0</v>
      </c>
      <c r="L5" s="66"/>
      <c r="M5" s="67">
        <f>K193</f>
        <v>0</v>
      </c>
      <c r="N5" s="16">
        <v>978</v>
      </c>
      <c r="O5" s="17">
        <v>1714</v>
      </c>
      <c r="P5" s="17">
        <v>1521.75</v>
      </c>
      <c r="Q5" s="17">
        <v>1626.8333333333333</v>
      </c>
      <c r="R5" s="17">
        <v>2188.5</v>
      </c>
      <c r="S5" s="17">
        <v>1885.58</v>
      </c>
      <c r="T5" s="17">
        <v>2338.6333333333337</v>
      </c>
      <c r="U5" s="17">
        <v>1671</v>
      </c>
      <c r="V5" s="16">
        <v>1258.3966666666665</v>
      </c>
      <c r="W5" s="16">
        <v>1531.6966666666667</v>
      </c>
      <c r="X5" s="16">
        <v>1080.25</v>
      </c>
      <c r="Y5" s="16">
        <v>1010</v>
      </c>
      <c r="Z5" s="12">
        <f>[1]скором!AC5</f>
        <v>3635.75</v>
      </c>
      <c r="AA5" s="12">
        <f>[1]скором!AD5</f>
        <v>3617.6733333333332</v>
      </c>
      <c r="AB5" s="12">
        <f>[1]скором!AE5</f>
        <v>1933.8</v>
      </c>
      <c r="AC5" s="12">
        <f>[1]скором!AF5</f>
        <v>1905.925</v>
      </c>
      <c r="AD5" s="12">
        <f>[1]скором!AG5</f>
        <v>1264.2666666666667</v>
      </c>
      <c r="AE5" s="12" t="str">
        <f>[1]скором!AH5</f>
        <v>перелимит</v>
      </c>
      <c r="AF5" s="12" t="str">
        <f>[1]скором!AI5</f>
        <v>срыв</v>
      </c>
      <c r="AG5" s="12" t="str">
        <f>[1]скором!AJ5</f>
        <v>срыв</v>
      </c>
      <c r="AH5" s="12" t="str">
        <f>[1]скором!AK5</f>
        <v>срыв</v>
      </c>
      <c r="AI5" s="12" t="str">
        <f>[1]скором!AL5</f>
        <v>срыв</v>
      </c>
      <c r="AJ5" s="12" t="str">
        <f>[1]скором!AM5</f>
        <v>срыв</v>
      </c>
      <c r="AK5" s="12" t="str">
        <f>[1]скором!AN5</f>
        <v>срыв</v>
      </c>
      <c r="AL5" s="12" t="str">
        <f>[1]скором!AO5</f>
        <v>срыв</v>
      </c>
      <c r="AM5" s="12" t="e">
        <f>[1]скором!AP5</f>
        <v>#REF!</v>
      </c>
      <c r="AN5" s="12" t="e">
        <f>[1]скором!AQ5</f>
        <v>#REF!</v>
      </c>
      <c r="AO5" s="12" t="e">
        <f>[1]скором!AR5</f>
        <v>#REF!</v>
      </c>
      <c r="AP5" s="12" t="e">
        <f>[1]скором!AS5</f>
        <v>#REF!</v>
      </c>
      <c r="AQ5" s="12" t="e">
        <f>[1]скором!AT5</f>
        <v>#REF!</v>
      </c>
      <c r="AR5" s="12" t="e">
        <f>[1]скором!AU5</f>
        <v>#REF!</v>
      </c>
      <c r="AS5" s="12" t="e">
        <f>[1]скором!AV5</f>
        <v>#REF!</v>
      </c>
      <c r="AT5" s="16"/>
      <c r="AU5" s="16"/>
      <c r="AV5" s="16"/>
      <c r="AW5" s="1" t="s">
        <v>271</v>
      </c>
      <c r="AX5" s="1"/>
      <c r="AY5" s="1"/>
      <c r="AZ5" s="1"/>
      <c r="BA5" s="1"/>
      <c r="BB5" s="1"/>
      <c r="BC5" s="48" t="s">
        <v>76</v>
      </c>
    </row>
    <row r="6" spans="1:55" s="15" customFormat="1" ht="15.75" thickBot="1">
      <c r="B6" s="14"/>
      <c r="C6" s="62" t="s">
        <v>72</v>
      </c>
      <c r="D6" s="131">
        <f t="shared" si="0"/>
        <v>0</v>
      </c>
      <c r="E6" s="63" t="s">
        <v>73</v>
      </c>
      <c r="F6" s="150">
        <v>250</v>
      </c>
      <c r="G6" s="151"/>
      <c r="H6" s="152"/>
      <c r="I6" s="152"/>
      <c r="J6" s="194">
        <v>1.3</v>
      </c>
      <c r="K6" s="64">
        <f t="shared" ref="K6:K14" si="1">SUM(B6*J6)</f>
        <v>0</v>
      </c>
      <c r="L6" s="68"/>
      <c r="M6" s="69"/>
      <c r="AY6" s="16"/>
      <c r="AZ6" s="16"/>
      <c r="BA6" s="44"/>
      <c r="BB6" s="16"/>
      <c r="BC6" s="48" t="s">
        <v>76</v>
      </c>
    </row>
    <row r="7" spans="1:55" ht="15.75" thickBot="1">
      <c r="B7" s="14"/>
      <c r="C7" s="62" t="s">
        <v>72</v>
      </c>
      <c r="D7" s="131">
        <f t="shared" si="0"/>
        <v>0</v>
      </c>
      <c r="E7" s="63" t="s">
        <v>74</v>
      </c>
      <c r="F7" s="150">
        <v>250</v>
      </c>
      <c r="G7" s="151"/>
      <c r="H7" s="152"/>
      <c r="I7" s="153"/>
      <c r="J7" s="194">
        <v>4</v>
      </c>
      <c r="K7" s="64">
        <f t="shared" si="1"/>
        <v>0</v>
      </c>
      <c r="L7" s="66"/>
      <c r="M7" s="70"/>
      <c r="N7" s="18" t="s">
        <v>75</v>
      </c>
      <c r="O7" s="19" t="s">
        <v>75</v>
      </c>
      <c r="P7" s="19" t="s">
        <v>75</v>
      </c>
      <c r="Q7" s="18" t="s">
        <v>75</v>
      </c>
      <c r="R7" s="18" t="s">
        <v>75</v>
      </c>
      <c r="S7" s="20" t="s">
        <v>69</v>
      </c>
      <c r="T7" s="20" t="s">
        <v>69</v>
      </c>
      <c r="U7" s="18" t="s">
        <v>75</v>
      </c>
      <c r="V7" s="20" t="s">
        <v>69</v>
      </c>
      <c r="W7" s="18" t="s">
        <v>75</v>
      </c>
      <c r="X7" s="18" t="s">
        <v>75</v>
      </c>
      <c r="Y7" s="18" t="s">
        <v>75</v>
      </c>
      <c r="Z7" s="18" t="s">
        <v>76</v>
      </c>
      <c r="AA7" s="18" t="s">
        <v>76</v>
      </c>
      <c r="AB7" s="18" t="s">
        <v>76</v>
      </c>
      <c r="AC7" s="18" t="s">
        <v>76</v>
      </c>
      <c r="AD7" s="18" t="s">
        <v>76</v>
      </c>
      <c r="AE7" s="18" t="s">
        <v>76</v>
      </c>
      <c r="AF7" s="18" t="s">
        <v>76</v>
      </c>
      <c r="AG7" s="18" t="s">
        <v>76</v>
      </c>
      <c r="AH7" s="18" t="s">
        <v>76</v>
      </c>
      <c r="AI7" s="18" t="s">
        <v>76</v>
      </c>
      <c r="AJ7" s="18" t="s">
        <v>76</v>
      </c>
      <c r="AK7" s="18" t="s">
        <v>76</v>
      </c>
      <c r="AL7" s="18" t="s">
        <v>76</v>
      </c>
      <c r="AM7" s="18" t="s">
        <v>76</v>
      </c>
      <c r="AN7" s="18" t="s">
        <v>76</v>
      </c>
      <c r="AO7" s="18" t="s">
        <v>76</v>
      </c>
      <c r="AP7" s="18" t="s">
        <v>76</v>
      </c>
      <c r="AQ7" s="18" t="s">
        <v>76</v>
      </c>
      <c r="AR7" s="18" t="s">
        <v>76</v>
      </c>
      <c r="AS7" s="18" t="s">
        <v>76</v>
      </c>
      <c r="AT7" s="18" t="s">
        <v>76</v>
      </c>
      <c r="AU7" s="18" t="s">
        <v>76</v>
      </c>
      <c r="AV7" s="18" t="s">
        <v>76</v>
      </c>
      <c r="AW7" s="15"/>
      <c r="AX7" s="15"/>
      <c r="AY7" s="16"/>
      <c r="AZ7" s="18"/>
      <c r="BA7" s="127"/>
      <c r="BB7" s="127"/>
    </row>
    <row r="8" spans="1:55" ht="15.75" thickBot="1">
      <c r="B8" s="14"/>
      <c r="C8" s="62" t="s">
        <v>77</v>
      </c>
      <c r="D8" s="131"/>
      <c r="E8" s="71" t="s">
        <v>62</v>
      </c>
      <c r="F8" s="154">
        <v>105</v>
      </c>
      <c r="G8" s="154">
        <v>20</v>
      </c>
      <c r="H8" s="155">
        <v>7</v>
      </c>
      <c r="I8" s="154"/>
      <c r="J8" s="194">
        <v>60</v>
      </c>
      <c r="K8" s="64">
        <f>SUM(B8*J8)</f>
        <v>0</v>
      </c>
      <c r="L8" s="66">
        <f>SUM(B8*H8)</f>
        <v>0</v>
      </c>
      <c r="M8" s="70"/>
      <c r="N8" s="18" t="s">
        <v>75</v>
      </c>
      <c r="O8" s="12"/>
      <c r="P8" s="18" t="s">
        <v>76</v>
      </c>
      <c r="Q8" s="12"/>
      <c r="R8" s="18" t="s">
        <v>76</v>
      </c>
      <c r="S8" s="18" t="s">
        <v>76</v>
      </c>
      <c r="T8" s="18" t="s">
        <v>76</v>
      </c>
      <c r="U8" s="18" t="s">
        <v>76</v>
      </c>
      <c r="V8" s="18" t="s">
        <v>76</v>
      </c>
      <c r="W8" s="18" t="s">
        <v>76</v>
      </c>
      <c r="X8" s="18" t="s">
        <v>76</v>
      </c>
      <c r="Y8" s="18" t="s">
        <v>76</v>
      </c>
      <c r="Z8" s="18" t="s">
        <v>76</v>
      </c>
      <c r="AA8" s="18" t="s">
        <v>76</v>
      </c>
      <c r="AB8" s="18" t="s">
        <v>76</v>
      </c>
      <c r="AC8" s="18" t="s">
        <v>76</v>
      </c>
      <c r="AD8" s="18" t="s">
        <v>76</v>
      </c>
      <c r="AE8" s="18" t="s">
        <v>76</v>
      </c>
      <c r="AF8" s="18" t="s">
        <v>76</v>
      </c>
      <c r="AG8" s="18" t="s">
        <v>76</v>
      </c>
      <c r="AH8" s="18" t="s">
        <v>76</v>
      </c>
      <c r="AI8" s="18" t="s">
        <v>76</v>
      </c>
      <c r="AJ8" s="18" t="s">
        <v>76</v>
      </c>
      <c r="AK8" s="18" t="s">
        <v>76</v>
      </c>
      <c r="AL8" s="18" t="s">
        <v>76</v>
      </c>
      <c r="AM8" s="18" t="s">
        <v>76</v>
      </c>
      <c r="AN8" s="18" t="s">
        <v>76</v>
      </c>
      <c r="AO8" s="18" t="s">
        <v>76</v>
      </c>
      <c r="AP8" s="18" t="s">
        <v>76</v>
      </c>
      <c r="AQ8" s="18" t="s">
        <v>76</v>
      </c>
      <c r="AR8" s="18" t="s">
        <v>76</v>
      </c>
      <c r="AS8" s="18" t="s">
        <v>76</v>
      </c>
      <c r="AT8" s="18" t="s">
        <v>76</v>
      </c>
      <c r="AU8" s="18" t="s">
        <v>76</v>
      </c>
      <c r="AV8" s="18" t="s">
        <v>76</v>
      </c>
      <c r="AW8" s="15"/>
      <c r="AX8" s="15"/>
      <c r="AY8" s="16"/>
      <c r="AZ8" s="18"/>
      <c r="BA8" s="127"/>
      <c r="BB8" s="127"/>
    </row>
    <row r="9" spans="1:55" ht="15.75" thickBot="1">
      <c r="B9" s="14"/>
      <c r="C9" s="62" t="s">
        <v>77</v>
      </c>
      <c r="D9" s="131"/>
      <c r="E9" s="71" t="s">
        <v>61</v>
      </c>
      <c r="F9" s="154">
        <v>100</v>
      </c>
      <c r="G9" s="154">
        <v>20</v>
      </c>
      <c r="H9" s="155">
        <v>7</v>
      </c>
      <c r="I9" s="154"/>
      <c r="J9" s="194">
        <v>80</v>
      </c>
      <c r="K9" s="64">
        <f t="shared" si="1"/>
        <v>0</v>
      </c>
      <c r="L9" s="66">
        <f>SUM(B9*H9)</f>
        <v>0</v>
      </c>
      <c r="M9" s="70"/>
      <c r="N9" s="19" t="s">
        <v>75</v>
      </c>
      <c r="O9" s="18" t="s">
        <v>76</v>
      </c>
      <c r="P9" s="18" t="s">
        <v>76</v>
      </c>
      <c r="Q9" s="18" t="s">
        <v>76</v>
      </c>
      <c r="R9" s="18" t="s">
        <v>76</v>
      </c>
      <c r="S9" s="18" t="s">
        <v>76</v>
      </c>
      <c r="T9" s="18" t="s">
        <v>76</v>
      </c>
      <c r="U9" s="18" t="s">
        <v>76</v>
      </c>
      <c r="V9" s="18" t="s">
        <v>76</v>
      </c>
      <c r="W9" s="18" t="s">
        <v>76</v>
      </c>
      <c r="X9" s="18" t="s">
        <v>76</v>
      </c>
      <c r="Y9" s="19"/>
      <c r="Z9" s="18" t="s">
        <v>76</v>
      </c>
      <c r="AA9" s="18" t="s">
        <v>76</v>
      </c>
      <c r="AB9" s="18" t="s">
        <v>76</v>
      </c>
      <c r="AC9" s="18" t="s">
        <v>76</v>
      </c>
      <c r="AD9" s="18" t="s">
        <v>76</v>
      </c>
      <c r="AE9" s="18" t="s">
        <v>76</v>
      </c>
      <c r="AF9" s="18" t="s">
        <v>76</v>
      </c>
      <c r="AG9" s="18" t="s">
        <v>76</v>
      </c>
      <c r="AH9" s="18" t="s">
        <v>76</v>
      </c>
      <c r="AI9" s="18" t="s">
        <v>76</v>
      </c>
      <c r="AJ9" s="18" t="s">
        <v>76</v>
      </c>
      <c r="AK9" s="18" t="s">
        <v>76</v>
      </c>
      <c r="AL9" s="18" t="s">
        <v>76</v>
      </c>
      <c r="AM9" s="18" t="s">
        <v>76</v>
      </c>
      <c r="AN9" s="18" t="s">
        <v>76</v>
      </c>
      <c r="AO9" s="18" t="s">
        <v>76</v>
      </c>
      <c r="AP9" s="18" t="s">
        <v>76</v>
      </c>
      <c r="AQ9" s="18" t="s">
        <v>76</v>
      </c>
      <c r="AR9" s="18" t="s">
        <v>76</v>
      </c>
      <c r="AS9" s="18" t="s">
        <v>76</v>
      </c>
      <c r="AT9" s="18" t="s">
        <v>76</v>
      </c>
      <c r="AU9" s="18" t="s">
        <v>76</v>
      </c>
      <c r="AV9" s="18" t="s">
        <v>76</v>
      </c>
      <c r="AW9" s="48" t="s">
        <v>76</v>
      </c>
      <c r="AX9" s="18" t="s">
        <v>76</v>
      </c>
      <c r="AY9" s="18" t="s">
        <v>76</v>
      </c>
      <c r="AZ9" s="18"/>
      <c r="BA9" s="127"/>
      <c r="BB9" s="127"/>
    </row>
    <row r="10" spans="1:55" ht="15.75" thickBot="1">
      <c r="B10" s="14"/>
      <c r="C10" s="62" t="s">
        <v>77</v>
      </c>
      <c r="D10" s="131"/>
      <c r="E10" s="71" t="s">
        <v>221</v>
      </c>
      <c r="F10" s="154">
        <v>260</v>
      </c>
      <c r="G10" s="154">
        <v>30</v>
      </c>
      <c r="H10" s="155">
        <v>12</v>
      </c>
      <c r="I10" s="154"/>
      <c r="J10" s="194">
        <v>48</v>
      </c>
      <c r="K10" s="64">
        <f t="shared" si="1"/>
        <v>0</v>
      </c>
      <c r="L10" s="66">
        <f>SUM(B10*H10)</f>
        <v>0</v>
      </c>
      <c r="M10" s="70"/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48" t="s">
        <v>76</v>
      </c>
      <c r="AZ10" s="48"/>
      <c r="BA10" s="127"/>
      <c r="BB10" s="127"/>
    </row>
    <row r="11" spans="1:55" s="21" customFormat="1" ht="15.75" thickBot="1">
      <c r="B11" s="14"/>
      <c r="C11" s="62" t="s">
        <v>72</v>
      </c>
      <c r="D11" s="131">
        <f>B11*F11</f>
        <v>0</v>
      </c>
      <c r="E11" s="72" t="s">
        <v>78</v>
      </c>
      <c r="F11" s="156">
        <v>250</v>
      </c>
      <c r="G11" s="157"/>
      <c r="H11" s="155"/>
      <c r="I11" s="157"/>
      <c r="J11" s="194">
        <v>362.5</v>
      </c>
      <c r="K11" s="64">
        <f t="shared" si="1"/>
        <v>0</v>
      </c>
      <c r="L11" s="73"/>
      <c r="M11" s="70"/>
      <c r="N11" s="18" t="s">
        <v>75</v>
      </c>
      <c r="O11" s="18" t="s">
        <v>76</v>
      </c>
      <c r="P11" s="18" t="s">
        <v>76</v>
      </c>
      <c r="Q11" s="18" t="s">
        <v>76</v>
      </c>
      <c r="R11" s="18" t="s">
        <v>76</v>
      </c>
      <c r="S11" s="18" t="s">
        <v>76</v>
      </c>
      <c r="T11" s="18" t="s">
        <v>76</v>
      </c>
      <c r="U11" s="18" t="s">
        <v>76</v>
      </c>
      <c r="V11" s="18" t="s">
        <v>76</v>
      </c>
      <c r="W11" s="18" t="s">
        <v>76</v>
      </c>
      <c r="X11" s="18" t="s">
        <v>76</v>
      </c>
      <c r="Y11" s="19" t="s">
        <v>75</v>
      </c>
      <c r="Z11" s="18" t="s">
        <v>76</v>
      </c>
      <c r="AA11" s="18" t="s">
        <v>76</v>
      </c>
      <c r="AB11" s="18" t="s">
        <v>76</v>
      </c>
      <c r="AC11" s="18" t="s">
        <v>76</v>
      </c>
      <c r="AD11" s="18" t="s">
        <v>76</v>
      </c>
      <c r="AE11" s="18" t="s">
        <v>76</v>
      </c>
      <c r="AF11" s="18" t="s">
        <v>76</v>
      </c>
      <c r="AG11" s="18" t="s">
        <v>76</v>
      </c>
      <c r="AH11" s="18" t="s">
        <v>76</v>
      </c>
      <c r="AI11" s="18" t="s">
        <v>76</v>
      </c>
      <c r="AJ11" s="18" t="s">
        <v>76</v>
      </c>
      <c r="AK11" s="18" t="s">
        <v>76</v>
      </c>
      <c r="AL11" s="18" t="s">
        <v>76</v>
      </c>
      <c r="AM11" s="18" t="s">
        <v>76</v>
      </c>
      <c r="AN11" s="18" t="s">
        <v>76</v>
      </c>
      <c r="AO11" s="18" t="s">
        <v>76</v>
      </c>
      <c r="AP11" s="18" t="s">
        <v>76</v>
      </c>
      <c r="AQ11" s="18" t="s">
        <v>76</v>
      </c>
      <c r="AR11" s="18" t="s">
        <v>76</v>
      </c>
      <c r="AS11" s="18" t="s">
        <v>76</v>
      </c>
      <c r="AT11" s="18" t="s">
        <v>76</v>
      </c>
      <c r="AU11" s="18" t="s">
        <v>76</v>
      </c>
      <c r="AV11" s="18" t="s">
        <v>76</v>
      </c>
      <c r="AW11" s="18" t="s">
        <v>76</v>
      </c>
      <c r="AX11" s="18" t="s">
        <v>76</v>
      </c>
      <c r="AY11" s="48" t="s">
        <v>76</v>
      </c>
      <c r="AZ11" s="48"/>
      <c r="BA11" s="127"/>
      <c r="BB11" s="127"/>
    </row>
    <row r="12" spans="1:55" s="21" customFormat="1" ht="15.75" thickBot="1">
      <c r="B12" s="14"/>
      <c r="C12" s="62" t="s">
        <v>72</v>
      </c>
      <c r="D12" s="131">
        <f t="shared" ref="D12:D17" si="2">B12*F12</f>
        <v>0</v>
      </c>
      <c r="E12" s="63" t="s">
        <v>79</v>
      </c>
      <c r="F12" s="156">
        <v>250</v>
      </c>
      <c r="G12" s="156"/>
      <c r="H12" s="158"/>
      <c r="I12" s="159"/>
      <c r="J12" s="195">
        <v>175</v>
      </c>
      <c r="K12" s="64">
        <f t="shared" si="1"/>
        <v>0</v>
      </c>
      <c r="L12" s="73"/>
      <c r="M12" s="70"/>
      <c r="N12" s="18" t="s">
        <v>75</v>
      </c>
      <c r="O12" s="18" t="s">
        <v>76</v>
      </c>
      <c r="P12" s="18" t="s">
        <v>76</v>
      </c>
      <c r="Q12" s="18" t="s">
        <v>76</v>
      </c>
      <c r="R12" s="18" t="s">
        <v>76</v>
      </c>
      <c r="S12" s="18" t="s">
        <v>76</v>
      </c>
      <c r="T12" s="18" t="s">
        <v>76</v>
      </c>
      <c r="U12" s="18" t="s">
        <v>76</v>
      </c>
      <c r="V12" s="18" t="s">
        <v>76</v>
      </c>
      <c r="W12" s="18" t="s">
        <v>76</v>
      </c>
      <c r="X12" s="18" t="s">
        <v>76</v>
      </c>
      <c r="Y12" s="19" t="s">
        <v>75</v>
      </c>
      <c r="Z12" s="18" t="s">
        <v>76</v>
      </c>
      <c r="AA12" s="18" t="s">
        <v>76</v>
      </c>
      <c r="AB12" s="18" t="s">
        <v>76</v>
      </c>
      <c r="AC12" s="18" t="s">
        <v>76</v>
      </c>
      <c r="AD12" s="18" t="s">
        <v>76</v>
      </c>
      <c r="AE12" s="18" t="s">
        <v>76</v>
      </c>
      <c r="AF12" s="18" t="s">
        <v>76</v>
      </c>
      <c r="AG12" s="18" t="s">
        <v>76</v>
      </c>
      <c r="AH12" s="18" t="s">
        <v>76</v>
      </c>
      <c r="AI12" s="18" t="s">
        <v>76</v>
      </c>
      <c r="AJ12" s="18" t="s">
        <v>76</v>
      </c>
      <c r="AK12" s="18" t="s">
        <v>76</v>
      </c>
      <c r="AL12" s="18" t="s">
        <v>76</v>
      </c>
      <c r="AM12" s="18" t="s">
        <v>76</v>
      </c>
      <c r="AN12" s="18" t="s">
        <v>76</v>
      </c>
      <c r="AO12" s="18" t="s">
        <v>76</v>
      </c>
      <c r="AP12" s="18" t="s">
        <v>76</v>
      </c>
      <c r="AQ12" s="18" t="s">
        <v>76</v>
      </c>
      <c r="AR12" s="18" t="s">
        <v>76</v>
      </c>
      <c r="AS12" s="18" t="s">
        <v>76</v>
      </c>
      <c r="AT12" s="18" t="s">
        <v>76</v>
      </c>
      <c r="AU12" s="18" t="s">
        <v>76</v>
      </c>
      <c r="AV12" s="18" t="s">
        <v>76</v>
      </c>
      <c r="AW12" s="18" t="s">
        <v>76</v>
      </c>
      <c r="AX12" s="18" t="s">
        <v>76</v>
      </c>
      <c r="AY12" s="48" t="s">
        <v>76</v>
      </c>
      <c r="AZ12" s="48"/>
      <c r="BA12" s="127"/>
      <c r="BB12" s="127"/>
    </row>
    <row r="13" spans="1:55" ht="15.75" thickBot="1">
      <c r="B13" s="14"/>
      <c r="C13" s="62" t="s">
        <v>72</v>
      </c>
      <c r="D13" s="131">
        <f>B13*F13</f>
        <v>0</v>
      </c>
      <c r="E13" s="63" t="s">
        <v>80</v>
      </c>
      <c r="F13" s="156">
        <v>250</v>
      </c>
      <c r="G13" s="151"/>
      <c r="H13" s="152"/>
      <c r="I13" s="153"/>
      <c r="J13" s="194">
        <v>115</v>
      </c>
      <c r="K13" s="64">
        <f>SUM(B13*J13)</f>
        <v>0</v>
      </c>
      <c r="L13" s="66"/>
      <c r="M13" s="70"/>
      <c r="N13" s="19"/>
      <c r="O13" s="18"/>
      <c r="P13" s="18"/>
      <c r="Q13" s="18"/>
      <c r="R13" s="18"/>
      <c r="S13" s="20"/>
      <c r="T13" s="20"/>
      <c r="U13" s="20"/>
      <c r="V13" s="18"/>
      <c r="W13" s="18"/>
      <c r="X13" s="18"/>
      <c r="Y13" s="19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76</v>
      </c>
      <c r="AY13" s="48" t="s">
        <v>76</v>
      </c>
      <c r="AZ13" s="48"/>
      <c r="BA13" s="127"/>
      <c r="BB13" s="127"/>
    </row>
    <row r="14" spans="1:55" s="21" customFormat="1" ht="15.75" thickBot="1">
      <c r="B14" s="14"/>
      <c r="C14" s="62" t="s">
        <v>72</v>
      </c>
      <c r="D14" s="131">
        <f t="shared" si="2"/>
        <v>0</v>
      </c>
      <c r="E14" s="63" t="s">
        <v>81</v>
      </c>
      <c r="F14" s="156">
        <v>250</v>
      </c>
      <c r="G14" s="156"/>
      <c r="H14" s="158"/>
      <c r="I14" s="159"/>
      <c r="J14" s="195">
        <v>112.5</v>
      </c>
      <c r="K14" s="64">
        <f t="shared" si="1"/>
        <v>0</v>
      </c>
      <c r="L14" s="73"/>
      <c r="M14" s="7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76</v>
      </c>
      <c r="AY14" s="48" t="s">
        <v>76</v>
      </c>
      <c r="AZ14" s="48"/>
      <c r="BA14" s="127"/>
      <c r="BB14" s="127"/>
      <c r="BC14" s="18" t="s">
        <v>76</v>
      </c>
    </row>
    <row r="15" spans="1:55" s="21" customFormat="1" ht="15.75" thickBot="1">
      <c r="B15" s="14"/>
      <c r="C15" s="62" t="s">
        <v>72</v>
      </c>
      <c r="D15" s="131">
        <f t="shared" ref="D15:D16" si="3">B15*F15</f>
        <v>0</v>
      </c>
      <c r="E15" s="63" t="s">
        <v>257</v>
      </c>
      <c r="F15" s="156">
        <v>250</v>
      </c>
      <c r="G15" s="156"/>
      <c r="H15" s="158"/>
      <c r="I15" s="159"/>
      <c r="J15" s="195">
        <v>27</v>
      </c>
      <c r="K15" s="64">
        <f t="shared" ref="K15" si="4">SUM(B15*J15)</f>
        <v>0</v>
      </c>
      <c r="L15" s="73"/>
      <c r="M15" s="74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48" t="s">
        <v>76</v>
      </c>
      <c r="AZ15" s="48"/>
      <c r="BA15" s="127"/>
      <c r="BB15" s="127"/>
      <c r="BC15" s="18"/>
    </row>
    <row r="16" spans="1:55" s="21" customFormat="1" ht="15.75" thickBot="1">
      <c r="B16" s="14"/>
      <c r="C16" s="62" t="s">
        <v>72</v>
      </c>
      <c r="D16" s="131">
        <f t="shared" si="3"/>
        <v>0</v>
      </c>
      <c r="E16" s="63" t="s">
        <v>266</v>
      </c>
      <c r="F16" s="156">
        <v>250</v>
      </c>
      <c r="G16" s="156"/>
      <c r="H16" s="158"/>
      <c r="I16" s="159"/>
      <c r="J16" s="195">
        <v>75</v>
      </c>
      <c r="K16" s="64">
        <f t="shared" ref="K16" si="5">SUM(B16*J16)</f>
        <v>0</v>
      </c>
      <c r="L16" s="73"/>
      <c r="M16" s="74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19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8" t="s">
        <v>76</v>
      </c>
      <c r="AZ16" s="48"/>
      <c r="BA16" s="127"/>
      <c r="BB16" s="127"/>
      <c r="BC16" s="47"/>
    </row>
    <row r="17" spans="2:55" s="21" customFormat="1" ht="15.75" thickBot="1">
      <c r="B17" s="14"/>
      <c r="C17" s="62" t="s">
        <v>72</v>
      </c>
      <c r="D17" s="131">
        <f t="shared" si="2"/>
        <v>0</v>
      </c>
      <c r="E17" s="63" t="s">
        <v>251</v>
      </c>
      <c r="F17" s="156">
        <v>200</v>
      </c>
      <c r="G17" s="151">
        <v>50</v>
      </c>
      <c r="H17" s="152"/>
      <c r="I17" s="153"/>
      <c r="J17" s="194">
        <v>115</v>
      </c>
      <c r="K17" s="64">
        <f>SUM(B17*J17)</f>
        <v>0</v>
      </c>
      <c r="L17" s="66">
        <f>SUM(B17*G17)</f>
        <v>0</v>
      </c>
      <c r="M17" s="7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48" t="s">
        <v>76</v>
      </c>
      <c r="AZ17" s="48"/>
      <c r="BA17" s="127"/>
      <c r="BB17" s="127"/>
      <c r="BC17" s="18"/>
    </row>
    <row r="18" spans="2:55" s="22" customFormat="1" ht="15.75" thickBot="1">
      <c r="B18" s="23"/>
      <c r="C18" s="75"/>
      <c r="D18" s="130"/>
      <c r="E18" s="76" t="s">
        <v>82</v>
      </c>
      <c r="F18" s="160" t="s">
        <v>83</v>
      </c>
      <c r="G18" s="161"/>
      <c r="H18" s="161"/>
      <c r="I18" s="161"/>
      <c r="J18" s="161"/>
      <c r="K18" s="64"/>
      <c r="L18" s="77"/>
      <c r="M18" s="70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76</v>
      </c>
      <c r="AY18" s="48" t="s">
        <v>76</v>
      </c>
      <c r="AZ18" s="48"/>
      <c r="BA18" s="127"/>
      <c r="BB18" s="127"/>
      <c r="BC18" s="18" t="s">
        <v>76</v>
      </c>
    </row>
    <row r="19" spans="2:55" ht="15.75" thickBot="1">
      <c r="B19" s="14"/>
      <c r="C19" s="78" t="s">
        <v>84</v>
      </c>
      <c r="D19" s="131"/>
      <c r="E19" s="79" t="s">
        <v>85</v>
      </c>
      <c r="F19" s="162"/>
      <c r="G19" s="162">
        <v>70</v>
      </c>
      <c r="H19" s="163"/>
      <c r="I19" s="163"/>
      <c r="J19" s="194">
        <v>184</v>
      </c>
      <c r="K19" s="64">
        <f>SUM(B19*J19)</f>
        <v>0</v>
      </c>
      <c r="L19" s="66">
        <f>B19*G19</f>
        <v>0</v>
      </c>
      <c r="M19" s="74"/>
      <c r="N19" s="19" t="s">
        <v>75</v>
      </c>
      <c r="O19" s="18" t="s">
        <v>76</v>
      </c>
      <c r="P19" s="18" t="s">
        <v>76</v>
      </c>
      <c r="Q19" s="18" t="s">
        <v>75</v>
      </c>
      <c r="R19" s="18" t="s">
        <v>76</v>
      </c>
      <c r="S19" s="18" t="s">
        <v>76</v>
      </c>
      <c r="T19" s="18" t="s">
        <v>76</v>
      </c>
      <c r="U19" s="18" t="s">
        <v>75</v>
      </c>
      <c r="V19" s="18" t="s">
        <v>76</v>
      </c>
      <c r="W19" s="18" t="s">
        <v>75</v>
      </c>
      <c r="X19" s="18" t="s">
        <v>76</v>
      </c>
      <c r="Y19" s="18" t="s">
        <v>76</v>
      </c>
      <c r="Z19" s="18" t="s">
        <v>76</v>
      </c>
      <c r="AA19" s="18" t="s">
        <v>76</v>
      </c>
      <c r="AB19" s="18" t="s">
        <v>76</v>
      </c>
      <c r="AC19" s="18" t="s">
        <v>76</v>
      </c>
      <c r="AD19" s="18" t="s">
        <v>76</v>
      </c>
      <c r="AE19" s="18" t="s">
        <v>76</v>
      </c>
      <c r="AF19" s="18" t="s">
        <v>76</v>
      </c>
      <c r="AG19" s="18" t="s">
        <v>76</v>
      </c>
      <c r="AH19" s="18" t="s">
        <v>76</v>
      </c>
      <c r="AI19" s="18" t="s">
        <v>76</v>
      </c>
      <c r="AJ19" s="18" t="s">
        <v>76</v>
      </c>
      <c r="AK19" s="18" t="s">
        <v>76</v>
      </c>
      <c r="AL19" s="18" t="s">
        <v>76</v>
      </c>
      <c r="AM19" s="18" t="s">
        <v>76</v>
      </c>
      <c r="AN19" s="18" t="s">
        <v>76</v>
      </c>
      <c r="AO19" s="18" t="s">
        <v>76</v>
      </c>
      <c r="AP19" s="18" t="s">
        <v>76</v>
      </c>
      <c r="AQ19" s="18" t="s">
        <v>76</v>
      </c>
      <c r="AR19" s="18" t="s">
        <v>76</v>
      </c>
      <c r="AS19" s="18" t="s">
        <v>76</v>
      </c>
      <c r="AT19" s="18" t="s">
        <v>76</v>
      </c>
      <c r="AU19" s="18" t="s">
        <v>76</v>
      </c>
      <c r="AV19" s="18" t="s">
        <v>76</v>
      </c>
      <c r="AW19" s="18" t="s">
        <v>76</v>
      </c>
      <c r="AX19" s="18" t="s">
        <v>76</v>
      </c>
      <c r="AY19" s="48" t="s">
        <v>76</v>
      </c>
      <c r="AZ19" s="48"/>
      <c r="BA19" s="127"/>
      <c r="BB19" s="127"/>
      <c r="BC19" s="18" t="s">
        <v>76</v>
      </c>
    </row>
    <row r="20" spans="2:55" ht="15.75" thickBot="1">
      <c r="B20" s="14"/>
      <c r="C20" s="62" t="s">
        <v>86</v>
      </c>
      <c r="D20" s="131"/>
      <c r="E20" s="72" t="s">
        <v>87</v>
      </c>
      <c r="F20" s="157"/>
      <c r="G20" s="157"/>
      <c r="H20" s="155"/>
      <c r="I20" s="155">
        <v>100</v>
      </c>
      <c r="J20" s="194">
        <v>120</v>
      </c>
      <c r="K20" s="64">
        <f t="shared" ref="K20:K35" si="6">SUM(B20*J20)</f>
        <v>0</v>
      </c>
      <c r="L20" s="66">
        <f>B20*I20</f>
        <v>0</v>
      </c>
      <c r="M20" s="74"/>
      <c r="N20" s="18" t="s">
        <v>76</v>
      </c>
      <c r="O20" s="18" t="s">
        <v>75</v>
      </c>
      <c r="P20" s="18" t="s">
        <v>76</v>
      </c>
      <c r="Q20" s="18" t="s">
        <v>75</v>
      </c>
      <c r="R20" s="18" t="s">
        <v>76</v>
      </c>
      <c r="S20" s="18" t="s">
        <v>76</v>
      </c>
      <c r="T20" s="18" t="s">
        <v>76</v>
      </c>
      <c r="U20" s="18" t="s">
        <v>76</v>
      </c>
      <c r="V20" s="18" t="s">
        <v>75</v>
      </c>
      <c r="W20" s="18" t="s">
        <v>76</v>
      </c>
      <c r="X20" s="18" t="s">
        <v>76</v>
      </c>
      <c r="Y20" s="19"/>
      <c r="Z20" s="18" t="s">
        <v>76</v>
      </c>
      <c r="AA20" s="18" t="s">
        <v>76</v>
      </c>
      <c r="AB20" s="18" t="s">
        <v>76</v>
      </c>
      <c r="AC20" s="18" t="s">
        <v>76</v>
      </c>
      <c r="AD20" s="18" t="s">
        <v>76</v>
      </c>
      <c r="AE20" s="18" t="s">
        <v>76</v>
      </c>
      <c r="AF20" s="18" t="s">
        <v>76</v>
      </c>
      <c r="AG20" s="18" t="s">
        <v>76</v>
      </c>
      <c r="AH20" s="18" t="s">
        <v>76</v>
      </c>
      <c r="AI20" s="18" t="s">
        <v>76</v>
      </c>
      <c r="AJ20" s="18" t="s">
        <v>76</v>
      </c>
      <c r="AK20" s="18" t="s">
        <v>76</v>
      </c>
      <c r="AL20" s="18" t="s">
        <v>76</v>
      </c>
      <c r="AM20" s="18" t="s">
        <v>76</v>
      </c>
      <c r="AN20" s="18" t="s">
        <v>76</v>
      </c>
      <c r="AO20" s="18" t="s">
        <v>76</v>
      </c>
      <c r="AP20" s="18" t="s">
        <v>76</v>
      </c>
      <c r="AQ20" s="18" t="s">
        <v>76</v>
      </c>
      <c r="AR20" s="18" t="s">
        <v>76</v>
      </c>
      <c r="AS20" s="18" t="s">
        <v>76</v>
      </c>
      <c r="AT20" s="18" t="s">
        <v>76</v>
      </c>
      <c r="AU20" s="18" t="s">
        <v>76</v>
      </c>
      <c r="AV20" s="18" t="s">
        <v>76</v>
      </c>
      <c r="AW20" s="18" t="s">
        <v>76</v>
      </c>
      <c r="AX20" s="18" t="s">
        <v>76</v>
      </c>
      <c r="AY20" s="48" t="s">
        <v>76</v>
      </c>
      <c r="AZ20" s="48"/>
      <c r="BA20" s="127"/>
      <c r="BB20" s="127"/>
      <c r="BC20" s="18" t="s">
        <v>76</v>
      </c>
    </row>
    <row r="21" spans="2:55" ht="15.75" thickBot="1">
      <c r="B21" s="14"/>
      <c r="C21" s="62" t="s">
        <v>84</v>
      </c>
      <c r="D21" s="131"/>
      <c r="E21" s="72" t="s">
        <v>88</v>
      </c>
      <c r="F21" s="157"/>
      <c r="G21" s="157">
        <v>35</v>
      </c>
      <c r="H21" s="155"/>
      <c r="I21" s="157"/>
      <c r="J21" s="194">
        <v>54.25</v>
      </c>
      <c r="K21" s="64">
        <f t="shared" si="6"/>
        <v>0</v>
      </c>
      <c r="L21" s="66">
        <f>B21*G21</f>
        <v>0</v>
      </c>
      <c r="M21" s="70"/>
      <c r="N21" s="18" t="s">
        <v>75</v>
      </c>
      <c r="O21" s="18" t="s">
        <v>76</v>
      </c>
      <c r="P21" s="18" t="s">
        <v>76</v>
      </c>
      <c r="Q21" s="18" t="s">
        <v>76</v>
      </c>
      <c r="R21" s="18" t="s">
        <v>76</v>
      </c>
      <c r="S21" s="18" t="s">
        <v>76</v>
      </c>
      <c r="T21" s="18" t="s">
        <v>76</v>
      </c>
      <c r="U21" s="18" t="s">
        <v>76</v>
      </c>
      <c r="V21" s="18" t="s">
        <v>76</v>
      </c>
      <c r="W21" s="18" t="s">
        <v>76</v>
      </c>
      <c r="X21" s="18" t="s">
        <v>76</v>
      </c>
      <c r="Y21" s="18" t="s">
        <v>76</v>
      </c>
      <c r="Z21" s="18" t="s">
        <v>76</v>
      </c>
      <c r="AA21" s="18" t="s">
        <v>76</v>
      </c>
      <c r="AB21" s="18" t="s">
        <v>76</v>
      </c>
      <c r="AC21" s="18" t="s">
        <v>76</v>
      </c>
      <c r="AD21" s="18" t="s">
        <v>76</v>
      </c>
      <c r="AE21" s="18" t="s">
        <v>76</v>
      </c>
      <c r="AF21" s="18" t="s">
        <v>76</v>
      </c>
      <c r="AG21" s="18" t="s">
        <v>76</v>
      </c>
      <c r="AH21" s="18" t="s">
        <v>76</v>
      </c>
      <c r="AI21" s="18" t="s">
        <v>76</v>
      </c>
      <c r="AJ21" s="18" t="s">
        <v>76</v>
      </c>
      <c r="AK21" s="18" t="s">
        <v>76</v>
      </c>
      <c r="AL21" s="18" t="s">
        <v>76</v>
      </c>
      <c r="AM21" s="18" t="s">
        <v>76</v>
      </c>
      <c r="AN21" s="18" t="s">
        <v>76</v>
      </c>
      <c r="AO21" s="18" t="s">
        <v>76</v>
      </c>
      <c r="AP21" s="18" t="s">
        <v>76</v>
      </c>
      <c r="AQ21" s="18" t="s">
        <v>76</v>
      </c>
      <c r="AR21" s="18" t="s">
        <v>76</v>
      </c>
      <c r="AS21" s="18" t="s">
        <v>76</v>
      </c>
      <c r="AT21" s="18" t="s">
        <v>76</v>
      </c>
      <c r="AU21" s="18" t="s">
        <v>76</v>
      </c>
      <c r="AV21" s="18" t="s">
        <v>76</v>
      </c>
      <c r="AW21" s="18" t="s">
        <v>76</v>
      </c>
      <c r="AX21" s="18" t="s">
        <v>76</v>
      </c>
      <c r="AY21" s="48" t="s">
        <v>76</v>
      </c>
      <c r="AZ21" s="48"/>
      <c r="BA21" s="127"/>
      <c r="BB21" s="127"/>
      <c r="BC21" s="18" t="s">
        <v>76</v>
      </c>
    </row>
    <row r="22" spans="2:55" ht="15.75" thickBot="1">
      <c r="B22" s="14"/>
      <c r="C22" s="62" t="s">
        <v>86</v>
      </c>
      <c r="D22" s="131"/>
      <c r="E22" s="72" t="s">
        <v>89</v>
      </c>
      <c r="F22" s="157"/>
      <c r="G22" s="157"/>
      <c r="H22" s="155"/>
      <c r="I22" s="155">
        <v>50</v>
      </c>
      <c r="J22" s="194">
        <v>15</v>
      </c>
      <c r="K22" s="64">
        <f t="shared" si="6"/>
        <v>0</v>
      </c>
      <c r="L22" s="66">
        <f>B22*I22</f>
        <v>0</v>
      </c>
      <c r="M22" s="74"/>
      <c r="N22" s="18" t="s">
        <v>75</v>
      </c>
      <c r="O22" s="18" t="s">
        <v>76</v>
      </c>
      <c r="P22" s="18" t="s">
        <v>75</v>
      </c>
      <c r="Q22" s="18" t="s">
        <v>76</v>
      </c>
      <c r="R22" s="18" t="s">
        <v>75</v>
      </c>
      <c r="S22" s="18" t="s">
        <v>76</v>
      </c>
      <c r="T22" s="18" t="s">
        <v>76</v>
      </c>
      <c r="U22" s="18" t="s">
        <v>75</v>
      </c>
      <c r="V22" s="18" t="s">
        <v>76</v>
      </c>
      <c r="W22" s="18" t="s">
        <v>76</v>
      </c>
      <c r="X22" s="18" t="s">
        <v>75</v>
      </c>
      <c r="Y22" s="18" t="s">
        <v>76</v>
      </c>
      <c r="Z22" s="18" t="s">
        <v>76</v>
      </c>
      <c r="AA22" s="18" t="s">
        <v>76</v>
      </c>
      <c r="AB22" s="18" t="s">
        <v>76</v>
      </c>
      <c r="AC22" s="18" t="s">
        <v>76</v>
      </c>
      <c r="AD22" s="18" t="s">
        <v>76</v>
      </c>
      <c r="AE22" s="18" t="s">
        <v>76</v>
      </c>
      <c r="AF22" s="18" t="s">
        <v>76</v>
      </c>
      <c r="AG22" s="18" t="s">
        <v>76</v>
      </c>
      <c r="AH22" s="18" t="s">
        <v>76</v>
      </c>
      <c r="AI22" s="18" t="s">
        <v>76</v>
      </c>
      <c r="AJ22" s="18" t="s">
        <v>76</v>
      </c>
      <c r="AK22" s="18" t="s">
        <v>76</v>
      </c>
      <c r="AL22" s="18" t="s">
        <v>76</v>
      </c>
      <c r="AM22" s="18" t="s">
        <v>76</v>
      </c>
      <c r="AN22" s="18" t="s">
        <v>76</v>
      </c>
      <c r="AO22" s="18" t="s">
        <v>76</v>
      </c>
      <c r="AP22" s="18" t="s">
        <v>76</v>
      </c>
      <c r="AQ22" s="18" t="s">
        <v>76</v>
      </c>
      <c r="AR22" s="18" t="s">
        <v>76</v>
      </c>
      <c r="AS22" s="18" t="s">
        <v>76</v>
      </c>
      <c r="AT22" s="18" t="s">
        <v>76</v>
      </c>
      <c r="AU22" s="18" t="s">
        <v>76</v>
      </c>
      <c r="AV22" s="18" t="s">
        <v>76</v>
      </c>
      <c r="AW22" s="18" t="s">
        <v>76</v>
      </c>
      <c r="AX22" s="18" t="s">
        <v>76</v>
      </c>
      <c r="AY22" s="48" t="s">
        <v>76</v>
      </c>
      <c r="AZ22" s="48"/>
      <c r="BA22" s="127"/>
      <c r="BB22" s="127"/>
      <c r="BC22" s="18" t="s">
        <v>76</v>
      </c>
    </row>
    <row r="23" spans="2:55" ht="15.75" thickBot="1">
      <c r="B23" s="14"/>
      <c r="C23" s="62" t="s">
        <v>86</v>
      </c>
      <c r="D23" s="131"/>
      <c r="E23" s="72" t="s">
        <v>90</v>
      </c>
      <c r="F23" s="157"/>
      <c r="G23" s="157"/>
      <c r="H23" s="155"/>
      <c r="I23" s="155">
        <v>75</v>
      </c>
      <c r="J23" s="194">
        <v>11.25</v>
      </c>
      <c r="K23" s="64">
        <f t="shared" si="6"/>
        <v>0</v>
      </c>
      <c r="L23" s="66">
        <f>B23*I23</f>
        <v>0</v>
      </c>
      <c r="M23" s="74"/>
      <c r="N23" s="18" t="s">
        <v>75</v>
      </c>
      <c r="O23" s="18" t="s">
        <v>75</v>
      </c>
      <c r="P23" s="18" t="s">
        <v>75</v>
      </c>
      <c r="Q23" s="18" t="s">
        <v>75</v>
      </c>
      <c r="R23" s="18" t="s">
        <v>75</v>
      </c>
      <c r="S23" s="20" t="s">
        <v>69</v>
      </c>
      <c r="T23" s="20" t="s">
        <v>69</v>
      </c>
      <c r="U23" s="18" t="s">
        <v>75</v>
      </c>
      <c r="V23" s="20" t="s">
        <v>69</v>
      </c>
      <c r="W23" s="18" t="s">
        <v>75</v>
      </c>
      <c r="X23" s="18" t="s">
        <v>75</v>
      </c>
      <c r="Y23" s="18" t="s">
        <v>75</v>
      </c>
      <c r="Z23" s="18" t="s">
        <v>76</v>
      </c>
      <c r="AA23" s="18" t="s">
        <v>76</v>
      </c>
      <c r="AB23" s="18" t="s">
        <v>76</v>
      </c>
      <c r="AC23" s="18" t="s">
        <v>76</v>
      </c>
      <c r="AD23" s="18" t="s">
        <v>76</v>
      </c>
      <c r="AE23" s="18" t="s">
        <v>76</v>
      </c>
      <c r="AF23" s="18" t="s">
        <v>76</v>
      </c>
      <c r="AG23" s="18" t="s">
        <v>76</v>
      </c>
      <c r="AH23" s="18" t="s">
        <v>76</v>
      </c>
      <c r="AI23" s="18" t="s">
        <v>76</v>
      </c>
      <c r="AJ23" s="18" t="s">
        <v>76</v>
      </c>
      <c r="AK23" s="18" t="s">
        <v>76</v>
      </c>
      <c r="AL23" s="18" t="s">
        <v>76</v>
      </c>
      <c r="AM23" s="18" t="s">
        <v>76</v>
      </c>
      <c r="AN23" s="18" t="s">
        <v>76</v>
      </c>
      <c r="AO23" s="18" t="s">
        <v>76</v>
      </c>
      <c r="AP23" s="18" t="s">
        <v>76</v>
      </c>
      <c r="AQ23" s="18" t="s">
        <v>76</v>
      </c>
      <c r="AR23" s="18" t="s">
        <v>76</v>
      </c>
      <c r="AS23" s="18" t="s">
        <v>76</v>
      </c>
      <c r="AT23" s="18" t="s">
        <v>76</v>
      </c>
      <c r="AU23" s="18" t="s">
        <v>76</v>
      </c>
      <c r="AV23" s="18" t="s">
        <v>76</v>
      </c>
      <c r="AW23" s="18" t="s">
        <v>76</v>
      </c>
      <c r="AX23" s="18" t="s">
        <v>76</v>
      </c>
      <c r="AY23" s="48" t="s">
        <v>76</v>
      </c>
      <c r="AZ23" s="48"/>
      <c r="BA23" s="127"/>
      <c r="BB23" s="127"/>
      <c r="BC23" s="18" t="s">
        <v>76</v>
      </c>
    </row>
    <row r="24" spans="2:55" ht="15.75" thickBot="1">
      <c r="B24" s="14"/>
      <c r="C24" s="62" t="s">
        <v>86</v>
      </c>
      <c r="D24" s="131"/>
      <c r="E24" s="72" t="s">
        <v>91</v>
      </c>
      <c r="F24" s="157"/>
      <c r="G24" s="157"/>
      <c r="H24" s="153"/>
      <c r="I24" s="153">
        <v>75</v>
      </c>
      <c r="J24" s="194">
        <v>15</v>
      </c>
      <c r="K24" s="64">
        <f t="shared" si="6"/>
        <v>0</v>
      </c>
      <c r="L24" s="66">
        <f>B24*I24</f>
        <v>0</v>
      </c>
      <c r="M24" s="74"/>
      <c r="N24" s="18" t="s">
        <v>75</v>
      </c>
      <c r="O24" s="18" t="s">
        <v>75</v>
      </c>
      <c r="P24" s="18" t="s">
        <v>75</v>
      </c>
      <c r="Q24" s="18" t="s">
        <v>75</v>
      </c>
      <c r="R24" s="18" t="s">
        <v>75</v>
      </c>
      <c r="S24" s="18" t="s">
        <v>75</v>
      </c>
      <c r="T24" s="18" t="s">
        <v>76</v>
      </c>
      <c r="U24" s="18" t="s">
        <v>75</v>
      </c>
      <c r="V24" s="18" t="s">
        <v>75</v>
      </c>
      <c r="W24" s="18" t="s">
        <v>75</v>
      </c>
      <c r="X24" s="18" t="s">
        <v>75</v>
      </c>
      <c r="Y24" s="18" t="s">
        <v>75</v>
      </c>
      <c r="Z24" s="18" t="s">
        <v>76</v>
      </c>
      <c r="AA24" s="18" t="s">
        <v>76</v>
      </c>
      <c r="AB24" s="18" t="s">
        <v>76</v>
      </c>
      <c r="AC24" s="18" t="s">
        <v>76</v>
      </c>
      <c r="AD24" s="18" t="s">
        <v>76</v>
      </c>
      <c r="AE24" s="18" t="s">
        <v>76</v>
      </c>
      <c r="AF24" s="18" t="s">
        <v>76</v>
      </c>
      <c r="AG24" s="18" t="s">
        <v>76</v>
      </c>
      <c r="AH24" s="18" t="s">
        <v>76</v>
      </c>
      <c r="AI24" s="18" t="s">
        <v>76</v>
      </c>
      <c r="AJ24" s="18" t="s">
        <v>76</v>
      </c>
      <c r="AK24" s="18" t="s">
        <v>76</v>
      </c>
      <c r="AL24" s="18" t="s">
        <v>76</v>
      </c>
      <c r="AM24" s="18" t="s">
        <v>76</v>
      </c>
      <c r="AN24" s="18" t="s">
        <v>76</v>
      </c>
      <c r="AO24" s="18" t="s">
        <v>76</v>
      </c>
      <c r="AP24" s="18" t="s">
        <v>76</v>
      </c>
      <c r="AQ24" s="18" t="s">
        <v>76</v>
      </c>
      <c r="AR24" s="18" t="s">
        <v>76</v>
      </c>
      <c r="AS24" s="18" t="s">
        <v>76</v>
      </c>
      <c r="AT24" s="18" t="s">
        <v>76</v>
      </c>
      <c r="AU24" s="18" t="s">
        <v>76</v>
      </c>
      <c r="AV24" s="18" t="s">
        <v>76</v>
      </c>
      <c r="AW24" s="18" t="s">
        <v>76</v>
      </c>
      <c r="AX24" s="18" t="s">
        <v>76</v>
      </c>
      <c r="AY24" s="48" t="s">
        <v>76</v>
      </c>
      <c r="AZ24" s="48"/>
      <c r="BA24" s="127"/>
      <c r="BB24" s="127"/>
      <c r="BC24" s="18" t="s">
        <v>76</v>
      </c>
    </row>
    <row r="25" spans="2:55" ht="15.75" thickBot="1">
      <c r="B25" s="14"/>
      <c r="C25" s="62" t="s">
        <v>86</v>
      </c>
      <c r="D25" s="131"/>
      <c r="E25" s="72" t="s">
        <v>63</v>
      </c>
      <c r="F25" s="157"/>
      <c r="G25" s="157"/>
      <c r="H25" s="155"/>
      <c r="I25" s="155">
        <v>100</v>
      </c>
      <c r="J25" s="194">
        <v>14</v>
      </c>
      <c r="K25" s="64">
        <f t="shared" si="6"/>
        <v>0</v>
      </c>
      <c r="L25" s="66">
        <f>B25*I25</f>
        <v>0</v>
      </c>
      <c r="M25" s="74"/>
      <c r="N25" s="18" t="s">
        <v>75</v>
      </c>
      <c r="O25" s="18" t="s">
        <v>75</v>
      </c>
      <c r="P25" s="18" t="s">
        <v>75</v>
      </c>
      <c r="Q25" s="18" t="s">
        <v>76</v>
      </c>
      <c r="R25" s="18" t="s">
        <v>76</v>
      </c>
      <c r="S25" s="18" t="s">
        <v>76</v>
      </c>
      <c r="T25" s="18" t="s">
        <v>76</v>
      </c>
      <c r="U25" s="18" t="s">
        <v>75</v>
      </c>
      <c r="V25" s="18" t="s">
        <v>75</v>
      </c>
      <c r="W25" s="18" t="s">
        <v>75</v>
      </c>
      <c r="X25" s="18" t="s">
        <v>75</v>
      </c>
      <c r="Y25" s="18" t="s">
        <v>76</v>
      </c>
      <c r="Z25" s="18" t="s">
        <v>76</v>
      </c>
      <c r="AA25" s="18" t="s">
        <v>76</v>
      </c>
      <c r="AB25" s="18" t="s">
        <v>76</v>
      </c>
      <c r="AC25" s="18" t="s">
        <v>76</v>
      </c>
      <c r="AD25" s="18" t="s">
        <v>76</v>
      </c>
      <c r="AE25" s="18" t="s">
        <v>76</v>
      </c>
      <c r="AF25" s="18" t="s">
        <v>76</v>
      </c>
      <c r="AG25" s="18" t="s">
        <v>76</v>
      </c>
      <c r="AH25" s="18" t="s">
        <v>76</v>
      </c>
      <c r="AI25" s="18" t="s">
        <v>76</v>
      </c>
      <c r="AJ25" s="18" t="s">
        <v>76</v>
      </c>
      <c r="AK25" s="18" t="s">
        <v>76</v>
      </c>
      <c r="AL25" s="18" t="s">
        <v>76</v>
      </c>
      <c r="AM25" s="18" t="s">
        <v>76</v>
      </c>
      <c r="AN25" s="18" t="s">
        <v>76</v>
      </c>
      <c r="AO25" s="18" t="s">
        <v>76</v>
      </c>
      <c r="AP25" s="18" t="s">
        <v>76</v>
      </c>
      <c r="AQ25" s="18" t="s">
        <v>76</v>
      </c>
      <c r="AR25" s="18" t="s">
        <v>76</v>
      </c>
      <c r="AS25" s="18" t="s">
        <v>76</v>
      </c>
      <c r="AT25" s="18" t="s">
        <v>76</v>
      </c>
      <c r="AU25" s="18" t="s">
        <v>76</v>
      </c>
      <c r="AV25" s="18" t="s">
        <v>76</v>
      </c>
      <c r="AW25" s="18" t="s">
        <v>76</v>
      </c>
      <c r="AX25" s="18" t="s">
        <v>76</v>
      </c>
      <c r="AY25" s="48" t="s">
        <v>76</v>
      </c>
      <c r="AZ25" s="48"/>
      <c r="BA25" s="127"/>
      <c r="BB25" s="127"/>
      <c r="BC25" s="18" t="s">
        <v>76</v>
      </c>
    </row>
    <row r="26" spans="2:55" ht="15.75" thickBot="1">
      <c r="B26" s="14"/>
      <c r="C26" s="62" t="s">
        <v>84</v>
      </c>
      <c r="D26" s="131"/>
      <c r="E26" s="72" t="s">
        <v>92</v>
      </c>
      <c r="F26" s="157"/>
      <c r="G26" s="157">
        <v>75</v>
      </c>
      <c r="H26" s="153">
        <f t="shared" ref="H26:H30" si="7">SUM(G26/100)</f>
        <v>0.75</v>
      </c>
      <c r="I26" s="153">
        <f t="shared" ref="I26:I30" si="8">SUM(G26/10)</f>
        <v>7.5</v>
      </c>
      <c r="J26" s="194">
        <f>G26/4</f>
        <v>18.75</v>
      </c>
      <c r="K26" s="64">
        <f t="shared" si="6"/>
        <v>0</v>
      </c>
      <c r="L26" s="66">
        <f>B26*G26</f>
        <v>0</v>
      </c>
      <c r="M26" s="70"/>
      <c r="N26" s="19" t="s">
        <v>75</v>
      </c>
      <c r="O26" s="18" t="s">
        <v>75</v>
      </c>
      <c r="P26" s="18" t="s">
        <v>75</v>
      </c>
      <c r="Q26" s="18" t="s">
        <v>75</v>
      </c>
      <c r="R26" s="18" t="s">
        <v>75</v>
      </c>
      <c r="S26" s="18" t="s">
        <v>75</v>
      </c>
      <c r="T26" s="18" t="s">
        <v>75</v>
      </c>
      <c r="U26" s="18" t="s">
        <v>75</v>
      </c>
      <c r="V26" s="18" t="s">
        <v>75</v>
      </c>
      <c r="W26" s="18" t="s">
        <v>75</v>
      </c>
      <c r="X26" s="18" t="s">
        <v>75</v>
      </c>
      <c r="Y26" s="18" t="s">
        <v>75</v>
      </c>
      <c r="Z26" s="18" t="s">
        <v>76</v>
      </c>
      <c r="AA26" s="18" t="s">
        <v>76</v>
      </c>
      <c r="AB26" s="18" t="s">
        <v>76</v>
      </c>
      <c r="AC26" s="18" t="s">
        <v>76</v>
      </c>
      <c r="AD26" s="18" t="s">
        <v>76</v>
      </c>
      <c r="AE26" s="18" t="s">
        <v>76</v>
      </c>
      <c r="AF26" s="18" t="s">
        <v>76</v>
      </c>
      <c r="AG26" s="18" t="s">
        <v>76</v>
      </c>
      <c r="AH26" s="18" t="s">
        <v>76</v>
      </c>
      <c r="AI26" s="18" t="s">
        <v>76</v>
      </c>
      <c r="AJ26" s="18" t="s">
        <v>76</v>
      </c>
      <c r="AK26" s="18" t="s">
        <v>76</v>
      </c>
      <c r="AL26" s="18" t="s">
        <v>76</v>
      </c>
      <c r="AM26" s="18" t="s">
        <v>76</v>
      </c>
      <c r="AN26" s="18" t="s">
        <v>76</v>
      </c>
      <c r="AO26" s="18" t="s">
        <v>76</v>
      </c>
      <c r="AP26" s="18" t="s">
        <v>76</v>
      </c>
      <c r="AQ26" s="18" t="s">
        <v>76</v>
      </c>
      <c r="AR26" s="18" t="s">
        <v>76</v>
      </c>
      <c r="AS26" s="18" t="s">
        <v>76</v>
      </c>
      <c r="AT26" s="18" t="s">
        <v>76</v>
      </c>
      <c r="AU26" s="18" t="s">
        <v>76</v>
      </c>
      <c r="AV26" s="18" t="s">
        <v>76</v>
      </c>
      <c r="AW26" s="18" t="s">
        <v>76</v>
      </c>
      <c r="AX26" s="18" t="s">
        <v>76</v>
      </c>
      <c r="AY26" s="18" t="s">
        <v>76</v>
      </c>
      <c r="AZ26" s="18" t="s">
        <v>76</v>
      </c>
      <c r="BA26" s="18" t="s">
        <v>76</v>
      </c>
      <c r="BB26" s="18" t="s">
        <v>76</v>
      </c>
      <c r="BC26" s="18" t="s">
        <v>76</v>
      </c>
    </row>
    <row r="27" spans="2:55" ht="15.75" thickBot="1">
      <c r="B27" s="14"/>
      <c r="C27" s="62" t="s">
        <v>84</v>
      </c>
      <c r="D27" s="131"/>
      <c r="E27" s="72" t="s">
        <v>1</v>
      </c>
      <c r="F27" s="157"/>
      <c r="G27" s="157">
        <v>30</v>
      </c>
      <c r="H27" s="153">
        <f t="shared" si="7"/>
        <v>0.3</v>
      </c>
      <c r="I27" s="153">
        <f t="shared" si="8"/>
        <v>3</v>
      </c>
      <c r="J27" s="194">
        <f>G27/4</f>
        <v>7.5</v>
      </c>
      <c r="K27" s="64">
        <f t="shared" si="6"/>
        <v>0</v>
      </c>
      <c r="L27" s="66">
        <f t="shared" ref="L27:L32" si="9">B27*G27</f>
        <v>0</v>
      </c>
      <c r="M27" s="70"/>
      <c r="N27" s="18" t="s">
        <v>76</v>
      </c>
      <c r="O27" s="18" t="s">
        <v>75</v>
      </c>
      <c r="P27" s="18" t="s">
        <v>75</v>
      </c>
      <c r="Q27" s="18" t="s">
        <v>75</v>
      </c>
      <c r="R27" s="18" t="s">
        <v>76</v>
      </c>
      <c r="S27" s="18" t="s">
        <v>76</v>
      </c>
      <c r="T27" s="18" t="s">
        <v>76</v>
      </c>
      <c r="U27" s="18" t="s">
        <v>75</v>
      </c>
      <c r="V27" s="18" t="s">
        <v>75</v>
      </c>
      <c r="W27" s="18" t="s">
        <v>75</v>
      </c>
      <c r="X27" s="18" t="s">
        <v>75</v>
      </c>
      <c r="Y27" s="19" t="s">
        <v>75</v>
      </c>
      <c r="Z27" s="18" t="s">
        <v>76</v>
      </c>
      <c r="AA27" s="18" t="s">
        <v>76</v>
      </c>
      <c r="AB27" s="18" t="s">
        <v>76</v>
      </c>
      <c r="AC27" s="18" t="s">
        <v>76</v>
      </c>
      <c r="AD27" s="18" t="s">
        <v>76</v>
      </c>
      <c r="AE27" s="18" t="s">
        <v>76</v>
      </c>
      <c r="AF27" s="18" t="s">
        <v>76</v>
      </c>
      <c r="AG27" s="18" t="s">
        <v>76</v>
      </c>
      <c r="AH27" s="18" t="s">
        <v>76</v>
      </c>
      <c r="AI27" s="18" t="s">
        <v>76</v>
      </c>
      <c r="AJ27" s="18" t="s">
        <v>76</v>
      </c>
      <c r="AK27" s="18" t="s">
        <v>76</v>
      </c>
      <c r="AL27" s="18" t="s">
        <v>76</v>
      </c>
      <c r="AM27" s="18" t="s">
        <v>76</v>
      </c>
      <c r="AN27" s="18" t="s">
        <v>76</v>
      </c>
      <c r="AO27" s="18" t="s">
        <v>76</v>
      </c>
      <c r="AP27" s="18" t="s">
        <v>76</v>
      </c>
      <c r="AQ27" s="18" t="s">
        <v>76</v>
      </c>
      <c r="AR27" s="18" t="s">
        <v>76</v>
      </c>
      <c r="AS27" s="18" t="s">
        <v>76</v>
      </c>
      <c r="AT27" s="18" t="s">
        <v>76</v>
      </c>
      <c r="AU27" s="18" t="s">
        <v>76</v>
      </c>
      <c r="AV27" s="18" t="s">
        <v>76</v>
      </c>
      <c r="AW27" s="18" t="s">
        <v>76</v>
      </c>
      <c r="AX27" s="18" t="s">
        <v>76</v>
      </c>
      <c r="AY27" s="18" t="s">
        <v>76</v>
      </c>
      <c r="AZ27" s="18" t="s">
        <v>76</v>
      </c>
      <c r="BA27" s="18" t="s">
        <v>76</v>
      </c>
      <c r="BB27" s="18" t="s">
        <v>76</v>
      </c>
      <c r="BC27" s="18" t="s">
        <v>76</v>
      </c>
    </row>
    <row r="28" spans="2:55" ht="15.75" thickBot="1">
      <c r="B28" s="14"/>
      <c r="C28" s="62" t="s">
        <v>84</v>
      </c>
      <c r="D28" s="131"/>
      <c r="E28" s="72" t="s">
        <v>93</v>
      </c>
      <c r="F28" s="157"/>
      <c r="G28" s="157">
        <v>44</v>
      </c>
      <c r="H28" s="153">
        <f t="shared" si="7"/>
        <v>0.44</v>
      </c>
      <c r="I28" s="153">
        <f t="shared" si="8"/>
        <v>4.4000000000000004</v>
      </c>
      <c r="J28" s="194">
        <f>G28/4</f>
        <v>11</v>
      </c>
      <c r="K28" s="64">
        <f t="shared" si="6"/>
        <v>0</v>
      </c>
      <c r="L28" s="66">
        <f t="shared" si="9"/>
        <v>0</v>
      </c>
      <c r="M28" s="70"/>
      <c r="N28" s="18" t="s">
        <v>76</v>
      </c>
      <c r="O28" s="18" t="s">
        <v>76</v>
      </c>
      <c r="P28" s="18" t="s">
        <v>76</v>
      </c>
      <c r="Q28" s="18" t="s">
        <v>76</v>
      </c>
      <c r="R28" s="18" t="s">
        <v>76</v>
      </c>
      <c r="S28" s="18" t="s">
        <v>76</v>
      </c>
      <c r="T28" s="18" t="s">
        <v>76</v>
      </c>
      <c r="U28" s="18" t="s">
        <v>76</v>
      </c>
      <c r="V28" s="18" t="s">
        <v>76</v>
      </c>
      <c r="W28" s="18" t="s">
        <v>76</v>
      </c>
      <c r="X28" s="18" t="s">
        <v>76</v>
      </c>
      <c r="Y28" s="19" t="s">
        <v>75</v>
      </c>
      <c r="Z28" s="18" t="s">
        <v>76</v>
      </c>
      <c r="AA28" s="18" t="s">
        <v>76</v>
      </c>
      <c r="AB28" s="18" t="s">
        <v>76</v>
      </c>
      <c r="AC28" s="18" t="s">
        <v>76</v>
      </c>
      <c r="AD28" s="18" t="s">
        <v>76</v>
      </c>
      <c r="AE28" s="18" t="s">
        <v>76</v>
      </c>
      <c r="AF28" s="18" t="s">
        <v>76</v>
      </c>
      <c r="AG28" s="18" t="s">
        <v>76</v>
      </c>
      <c r="AH28" s="18" t="s">
        <v>76</v>
      </c>
      <c r="AI28" s="18" t="s">
        <v>76</v>
      </c>
      <c r="AJ28" s="18" t="s">
        <v>76</v>
      </c>
      <c r="AK28" s="18" t="s">
        <v>76</v>
      </c>
      <c r="AL28" s="18" t="s">
        <v>76</v>
      </c>
      <c r="AM28" s="18" t="s">
        <v>76</v>
      </c>
      <c r="AN28" s="18" t="s">
        <v>76</v>
      </c>
      <c r="AO28" s="18" t="s">
        <v>76</v>
      </c>
      <c r="AP28" s="18" t="s">
        <v>76</v>
      </c>
      <c r="AQ28" s="18" t="s">
        <v>76</v>
      </c>
      <c r="AR28" s="18" t="s">
        <v>76</v>
      </c>
      <c r="AS28" s="18" t="s">
        <v>76</v>
      </c>
      <c r="AT28" s="18" t="s">
        <v>76</v>
      </c>
      <c r="AU28" s="18" t="s">
        <v>76</v>
      </c>
      <c r="AV28" s="18" t="s">
        <v>76</v>
      </c>
      <c r="AW28" s="18" t="s">
        <v>76</v>
      </c>
      <c r="AX28" s="18" t="s">
        <v>76</v>
      </c>
      <c r="AY28" s="18" t="s">
        <v>76</v>
      </c>
      <c r="AZ28" s="18" t="s">
        <v>76</v>
      </c>
      <c r="BA28" s="18" t="s">
        <v>76</v>
      </c>
      <c r="BB28" s="18" t="s">
        <v>76</v>
      </c>
      <c r="BC28" s="18" t="s">
        <v>76</v>
      </c>
    </row>
    <row r="29" spans="2:55" ht="15.75" thickBot="1">
      <c r="B29" s="14"/>
      <c r="C29" s="62" t="s">
        <v>84</v>
      </c>
      <c r="D29" s="131"/>
      <c r="E29" s="72" t="s">
        <v>2</v>
      </c>
      <c r="F29" s="157"/>
      <c r="G29" s="157">
        <v>150</v>
      </c>
      <c r="H29" s="153">
        <f t="shared" si="7"/>
        <v>1.5</v>
      </c>
      <c r="I29" s="153">
        <f t="shared" si="8"/>
        <v>15</v>
      </c>
      <c r="J29" s="194">
        <f>G29/4</f>
        <v>37.5</v>
      </c>
      <c r="K29" s="64">
        <f t="shared" si="6"/>
        <v>0</v>
      </c>
      <c r="L29" s="66">
        <f>B29*G29</f>
        <v>0</v>
      </c>
      <c r="M29" s="74"/>
      <c r="N29" s="18" t="s">
        <v>75</v>
      </c>
      <c r="O29" s="18"/>
      <c r="P29" s="18" t="s">
        <v>75</v>
      </c>
      <c r="Q29" s="18" t="s">
        <v>75</v>
      </c>
      <c r="R29" s="18" t="s">
        <v>76</v>
      </c>
      <c r="S29" s="18" t="s">
        <v>76</v>
      </c>
      <c r="T29" s="18" t="s">
        <v>76</v>
      </c>
      <c r="U29" s="18" t="s">
        <v>76</v>
      </c>
      <c r="V29" s="18" t="s">
        <v>76</v>
      </c>
      <c r="W29" s="18" t="s">
        <v>75</v>
      </c>
      <c r="X29" s="18" t="s">
        <v>76</v>
      </c>
      <c r="Y29" s="18" t="s">
        <v>76</v>
      </c>
      <c r="Z29" s="18" t="s">
        <v>76</v>
      </c>
      <c r="AA29" s="18" t="s">
        <v>76</v>
      </c>
      <c r="AB29" s="18" t="s">
        <v>76</v>
      </c>
      <c r="AC29" s="18" t="s">
        <v>76</v>
      </c>
      <c r="AD29" s="18" t="s">
        <v>76</v>
      </c>
      <c r="AE29" s="18" t="s">
        <v>76</v>
      </c>
      <c r="AF29" s="18" t="s">
        <v>76</v>
      </c>
      <c r="AG29" s="18" t="s">
        <v>76</v>
      </c>
      <c r="AH29" s="18" t="s">
        <v>76</v>
      </c>
      <c r="AI29" s="18" t="s">
        <v>76</v>
      </c>
      <c r="AJ29" s="18" t="s">
        <v>76</v>
      </c>
      <c r="AK29" s="18" t="s">
        <v>76</v>
      </c>
      <c r="AL29" s="18" t="s">
        <v>76</v>
      </c>
      <c r="AM29" s="18" t="s">
        <v>76</v>
      </c>
      <c r="AN29" s="18" t="s">
        <v>76</v>
      </c>
      <c r="AO29" s="18" t="s">
        <v>76</v>
      </c>
      <c r="AP29" s="18" t="s">
        <v>76</v>
      </c>
      <c r="AQ29" s="18" t="s">
        <v>76</v>
      </c>
      <c r="AR29" s="18" t="s">
        <v>76</v>
      </c>
      <c r="AS29" s="18" t="s">
        <v>76</v>
      </c>
      <c r="AT29" s="18" t="s">
        <v>76</v>
      </c>
      <c r="AU29" s="18" t="s">
        <v>76</v>
      </c>
      <c r="AV29" s="18" t="s">
        <v>76</v>
      </c>
      <c r="AW29" s="18" t="s">
        <v>76</v>
      </c>
      <c r="AX29" s="18" t="s">
        <v>76</v>
      </c>
      <c r="AY29" s="18" t="s">
        <v>76</v>
      </c>
      <c r="AZ29" s="18" t="s">
        <v>76</v>
      </c>
      <c r="BA29" s="18" t="s">
        <v>76</v>
      </c>
      <c r="BB29" s="18" t="s">
        <v>76</v>
      </c>
      <c r="BC29" s="18" t="s">
        <v>76</v>
      </c>
    </row>
    <row r="30" spans="2:55" ht="15.75" thickBot="1">
      <c r="B30" s="14"/>
      <c r="C30" s="62" t="s">
        <v>86</v>
      </c>
      <c r="D30" s="131"/>
      <c r="E30" s="72" t="s">
        <v>94</v>
      </c>
      <c r="F30" s="157">
        <v>150</v>
      </c>
      <c r="G30" s="157">
        <v>65</v>
      </c>
      <c r="H30" s="153">
        <f t="shared" si="7"/>
        <v>0.65</v>
      </c>
      <c r="I30" s="153">
        <f t="shared" si="8"/>
        <v>6.5</v>
      </c>
      <c r="J30" s="194">
        <f>SUM(F30*H30)</f>
        <v>97.5</v>
      </c>
      <c r="K30" s="64">
        <f t="shared" si="6"/>
        <v>0</v>
      </c>
      <c r="L30" s="66">
        <f>B30*G30</f>
        <v>0</v>
      </c>
      <c r="M30" s="74"/>
      <c r="N30" s="18" t="s">
        <v>75</v>
      </c>
      <c r="O30" s="18"/>
      <c r="P30" s="18" t="s">
        <v>75</v>
      </c>
      <c r="Q30" s="18" t="s">
        <v>75</v>
      </c>
      <c r="R30" s="18" t="s">
        <v>76</v>
      </c>
      <c r="S30" s="18" t="s">
        <v>76</v>
      </c>
      <c r="T30" s="18" t="s">
        <v>76</v>
      </c>
      <c r="U30" s="18" t="s">
        <v>76</v>
      </c>
      <c r="V30" s="18" t="s">
        <v>76</v>
      </c>
      <c r="W30" s="18" t="s">
        <v>75</v>
      </c>
      <c r="X30" s="18" t="s">
        <v>76</v>
      </c>
      <c r="Y30" s="18" t="s">
        <v>76</v>
      </c>
      <c r="Z30" s="18" t="s">
        <v>76</v>
      </c>
      <c r="AA30" s="18" t="s">
        <v>76</v>
      </c>
      <c r="AB30" s="18" t="s">
        <v>76</v>
      </c>
      <c r="AC30" s="18" t="s">
        <v>76</v>
      </c>
      <c r="AD30" s="18" t="s">
        <v>76</v>
      </c>
      <c r="AE30" s="18" t="s">
        <v>76</v>
      </c>
      <c r="AF30" s="18" t="s">
        <v>76</v>
      </c>
      <c r="AG30" s="18" t="s">
        <v>76</v>
      </c>
      <c r="AH30" s="18" t="s">
        <v>76</v>
      </c>
      <c r="AI30" s="18" t="s">
        <v>76</v>
      </c>
      <c r="AJ30" s="18" t="s">
        <v>76</v>
      </c>
      <c r="AK30" s="18" t="s">
        <v>76</v>
      </c>
      <c r="AL30" s="18" t="s">
        <v>76</v>
      </c>
      <c r="AM30" s="18" t="s">
        <v>76</v>
      </c>
      <c r="AN30" s="18" t="s">
        <v>76</v>
      </c>
      <c r="AO30" s="18" t="s">
        <v>76</v>
      </c>
      <c r="AP30" s="18" t="s">
        <v>76</v>
      </c>
      <c r="AQ30" s="18" t="s">
        <v>76</v>
      </c>
      <c r="AR30" s="18" t="s">
        <v>76</v>
      </c>
      <c r="AS30" s="18" t="s">
        <v>76</v>
      </c>
      <c r="AT30" s="18" t="s">
        <v>76</v>
      </c>
      <c r="AU30" s="18" t="s">
        <v>76</v>
      </c>
      <c r="AV30" s="18" t="s">
        <v>76</v>
      </c>
      <c r="AW30" s="18" t="s">
        <v>76</v>
      </c>
      <c r="AX30" s="18" t="s">
        <v>76</v>
      </c>
      <c r="AY30" s="18" t="s">
        <v>76</v>
      </c>
      <c r="AZ30" s="18" t="s">
        <v>76</v>
      </c>
      <c r="BA30" s="18" t="s">
        <v>76</v>
      </c>
      <c r="BB30" s="18" t="s">
        <v>76</v>
      </c>
      <c r="BC30" s="18" t="s">
        <v>76</v>
      </c>
    </row>
    <row r="31" spans="2:55" ht="15.75" thickBot="1">
      <c r="B31" s="14"/>
      <c r="C31" s="62" t="s">
        <v>84</v>
      </c>
      <c r="D31" s="131"/>
      <c r="E31" s="72" t="s">
        <v>5</v>
      </c>
      <c r="F31" s="157"/>
      <c r="G31" s="157">
        <v>50</v>
      </c>
      <c r="H31" s="153"/>
      <c r="I31" s="153"/>
      <c r="J31" s="194">
        <v>52</v>
      </c>
      <c r="K31" s="64">
        <f t="shared" si="6"/>
        <v>0</v>
      </c>
      <c r="L31" s="66">
        <f>B31*G31</f>
        <v>0</v>
      </c>
      <c r="M31" s="80"/>
      <c r="N31" s="18" t="s">
        <v>75</v>
      </c>
      <c r="O31" s="18"/>
      <c r="P31" s="18" t="s">
        <v>75</v>
      </c>
      <c r="Q31" s="18" t="s">
        <v>75</v>
      </c>
      <c r="R31" s="18" t="s">
        <v>76</v>
      </c>
      <c r="S31" s="18" t="s">
        <v>76</v>
      </c>
      <c r="T31" s="18" t="s">
        <v>76</v>
      </c>
      <c r="U31" s="18" t="s">
        <v>76</v>
      </c>
      <c r="V31" s="18" t="s">
        <v>76</v>
      </c>
      <c r="W31" s="18" t="s">
        <v>75</v>
      </c>
      <c r="X31" s="18" t="s">
        <v>76</v>
      </c>
      <c r="Y31" s="18" t="s">
        <v>76</v>
      </c>
      <c r="Z31" s="18" t="s">
        <v>76</v>
      </c>
      <c r="AA31" s="18" t="s">
        <v>76</v>
      </c>
      <c r="AB31" s="18" t="s">
        <v>76</v>
      </c>
      <c r="AC31" s="18" t="s">
        <v>76</v>
      </c>
      <c r="AD31" s="18" t="s">
        <v>76</v>
      </c>
      <c r="AE31" s="18" t="s">
        <v>76</v>
      </c>
      <c r="AF31" s="18" t="s">
        <v>76</v>
      </c>
      <c r="AG31" s="18" t="s">
        <v>76</v>
      </c>
      <c r="AH31" s="18" t="s">
        <v>76</v>
      </c>
      <c r="AI31" s="18" t="s">
        <v>76</v>
      </c>
      <c r="AJ31" s="18" t="s">
        <v>76</v>
      </c>
      <c r="AK31" s="18" t="s">
        <v>76</v>
      </c>
      <c r="AL31" s="18" t="s">
        <v>76</v>
      </c>
      <c r="AM31" s="18" t="s">
        <v>76</v>
      </c>
      <c r="AN31" s="18" t="s">
        <v>76</v>
      </c>
      <c r="AO31" s="18" t="s">
        <v>76</v>
      </c>
      <c r="AP31" s="18" t="s">
        <v>76</v>
      </c>
      <c r="AQ31" s="18" t="s">
        <v>76</v>
      </c>
      <c r="AR31" s="18" t="s">
        <v>76</v>
      </c>
      <c r="AS31" s="18" t="s">
        <v>76</v>
      </c>
      <c r="AT31" s="18" t="s">
        <v>76</v>
      </c>
      <c r="AU31" s="18" t="s">
        <v>76</v>
      </c>
      <c r="AV31" s="18" t="s">
        <v>76</v>
      </c>
      <c r="AW31" s="18" t="s">
        <v>76</v>
      </c>
      <c r="AX31" s="18" t="s">
        <v>76</v>
      </c>
      <c r="AY31" s="18" t="s">
        <v>76</v>
      </c>
      <c r="AZ31" s="18" t="s">
        <v>76</v>
      </c>
      <c r="BA31" s="18" t="s">
        <v>76</v>
      </c>
      <c r="BB31" s="18" t="s">
        <v>76</v>
      </c>
      <c r="BC31" s="18" t="s">
        <v>76</v>
      </c>
    </row>
    <row r="32" spans="2:55" s="24" customFormat="1" ht="15.75" thickBot="1">
      <c r="B32" s="14"/>
      <c r="C32" s="78" t="s">
        <v>84</v>
      </c>
      <c r="D32" s="131"/>
      <c r="E32" s="79" t="s">
        <v>95</v>
      </c>
      <c r="F32" s="157"/>
      <c r="G32" s="157"/>
      <c r="H32" s="153"/>
      <c r="I32" s="153">
        <v>50</v>
      </c>
      <c r="J32" s="194">
        <v>100</v>
      </c>
      <c r="K32" s="64">
        <f t="shared" si="6"/>
        <v>0</v>
      </c>
      <c r="L32" s="66">
        <f t="shared" si="9"/>
        <v>0</v>
      </c>
      <c r="M32" s="81"/>
      <c r="N32" s="18" t="s">
        <v>75</v>
      </c>
      <c r="O32" s="18" t="s">
        <v>76</v>
      </c>
      <c r="P32" s="18" t="s">
        <v>76</v>
      </c>
      <c r="Q32" s="18" t="s">
        <v>76</v>
      </c>
      <c r="R32" s="18" t="s">
        <v>76</v>
      </c>
      <c r="S32" s="18" t="s">
        <v>76</v>
      </c>
      <c r="T32" s="18" t="s">
        <v>76</v>
      </c>
      <c r="U32" s="18" t="s">
        <v>76</v>
      </c>
      <c r="V32" s="18" t="s">
        <v>76</v>
      </c>
      <c r="W32" s="18" t="s">
        <v>76</v>
      </c>
      <c r="X32" s="18" t="s">
        <v>76</v>
      </c>
      <c r="Y32" s="18" t="s">
        <v>76</v>
      </c>
      <c r="Z32" s="18" t="s">
        <v>76</v>
      </c>
      <c r="AA32" s="18" t="s">
        <v>76</v>
      </c>
      <c r="AB32" s="18" t="s">
        <v>76</v>
      </c>
      <c r="AC32" s="18" t="s">
        <v>76</v>
      </c>
      <c r="AD32" s="18" t="s">
        <v>76</v>
      </c>
      <c r="AE32" s="18" t="s">
        <v>76</v>
      </c>
      <c r="AF32" s="18" t="s">
        <v>76</v>
      </c>
      <c r="AG32" s="18" t="s">
        <v>76</v>
      </c>
      <c r="AH32" s="18" t="s">
        <v>76</v>
      </c>
      <c r="AI32" s="18" t="s">
        <v>76</v>
      </c>
      <c r="AJ32" s="18" t="s">
        <v>76</v>
      </c>
      <c r="AK32" s="18" t="s">
        <v>76</v>
      </c>
      <c r="AL32" s="18" t="s">
        <v>76</v>
      </c>
      <c r="AM32" s="18" t="s">
        <v>76</v>
      </c>
      <c r="AN32" s="18" t="s">
        <v>76</v>
      </c>
      <c r="AO32" s="18" t="s">
        <v>76</v>
      </c>
      <c r="AP32" s="18" t="s">
        <v>76</v>
      </c>
      <c r="AQ32" s="18" t="s">
        <v>76</v>
      </c>
      <c r="AR32" s="18" t="s">
        <v>76</v>
      </c>
      <c r="AS32" s="18" t="s">
        <v>76</v>
      </c>
      <c r="AT32" s="18" t="s">
        <v>76</v>
      </c>
      <c r="AU32" s="18" t="s">
        <v>76</v>
      </c>
      <c r="AV32" s="18" t="s">
        <v>76</v>
      </c>
      <c r="AW32" s="18" t="s">
        <v>76</v>
      </c>
      <c r="AX32" s="18" t="s">
        <v>76</v>
      </c>
      <c r="AY32" s="18" t="s">
        <v>76</v>
      </c>
      <c r="AZ32" s="18" t="s">
        <v>76</v>
      </c>
      <c r="BA32" s="18" t="s">
        <v>76</v>
      </c>
      <c r="BB32" s="18" t="s">
        <v>76</v>
      </c>
      <c r="BC32" s="18" t="s">
        <v>76</v>
      </c>
    </row>
    <row r="33" spans="2:75" s="24" customFormat="1" ht="13.5" customHeight="1" thickBot="1">
      <c r="B33" s="14"/>
      <c r="C33" s="78" t="s">
        <v>84</v>
      </c>
      <c r="D33" s="131"/>
      <c r="E33" s="79" t="s">
        <v>239</v>
      </c>
      <c r="F33" s="157" t="s">
        <v>240</v>
      </c>
      <c r="G33" s="157">
        <v>125</v>
      </c>
      <c r="H33" s="153">
        <f t="shared" ref="H33" si="10">SUM(G33/100)</f>
        <v>1.25</v>
      </c>
      <c r="I33" s="153">
        <f t="shared" ref="I33" si="11">SUM(G33/10)</f>
        <v>12.5</v>
      </c>
      <c r="J33" s="194">
        <f>G33/4</f>
        <v>31.25</v>
      </c>
      <c r="K33" s="64">
        <f>SUM(B33*J33)</f>
        <v>0</v>
      </c>
      <c r="L33" s="66">
        <f>B33*G33</f>
        <v>0</v>
      </c>
      <c r="M33" s="8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2:75" s="24" customFormat="1" ht="13.5" customHeight="1" thickBot="1">
      <c r="B34" s="14"/>
      <c r="C34" s="78" t="s">
        <v>84</v>
      </c>
      <c r="D34" s="131"/>
      <c r="E34" s="79" t="s">
        <v>261</v>
      </c>
      <c r="F34" s="157"/>
      <c r="G34" s="157"/>
      <c r="H34" s="153"/>
      <c r="I34" s="153">
        <v>50</v>
      </c>
      <c r="J34" s="194">
        <v>46</v>
      </c>
      <c r="K34" s="64">
        <f t="shared" ref="K34" si="12">SUM(B34*J34)</f>
        <v>0</v>
      </c>
      <c r="L34" s="66">
        <f>B34*G34</f>
        <v>0</v>
      </c>
      <c r="M34" s="8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2:75" ht="30.75" thickBot="1">
      <c r="B35" s="14"/>
      <c r="C35" s="78" t="s">
        <v>84</v>
      </c>
      <c r="D35" s="131"/>
      <c r="E35" s="79" t="s">
        <v>260</v>
      </c>
      <c r="F35" s="157"/>
      <c r="G35" s="157"/>
      <c r="H35" s="153"/>
      <c r="I35" s="153">
        <v>50</v>
      </c>
      <c r="J35" s="194">
        <v>21.5</v>
      </c>
      <c r="K35" s="64">
        <f t="shared" si="6"/>
        <v>0</v>
      </c>
      <c r="L35" s="66">
        <f>B35*G35</f>
        <v>0</v>
      </c>
      <c r="N35" s="18" t="s">
        <v>75</v>
      </c>
      <c r="O35" s="18" t="s">
        <v>75</v>
      </c>
      <c r="P35" s="18" t="s">
        <v>75</v>
      </c>
      <c r="Q35" s="18" t="s">
        <v>75</v>
      </c>
      <c r="R35" s="18" t="s">
        <v>75</v>
      </c>
      <c r="S35" s="20" t="s">
        <v>69</v>
      </c>
      <c r="T35" s="20" t="s">
        <v>69</v>
      </c>
      <c r="U35" s="18" t="s">
        <v>75</v>
      </c>
      <c r="V35" s="18" t="s">
        <v>75</v>
      </c>
      <c r="W35" s="18" t="s">
        <v>75</v>
      </c>
      <c r="X35" s="18" t="s">
        <v>75</v>
      </c>
      <c r="Y35" s="18" t="s">
        <v>75</v>
      </c>
      <c r="Z35" s="18" t="s">
        <v>76</v>
      </c>
      <c r="AA35" s="18" t="s">
        <v>76</v>
      </c>
      <c r="AB35" s="18" t="s">
        <v>76</v>
      </c>
      <c r="AC35" s="18" t="s">
        <v>76</v>
      </c>
      <c r="AD35" s="18" t="s">
        <v>76</v>
      </c>
      <c r="AE35" s="18" t="s">
        <v>76</v>
      </c>
      <c r="AF35" s="18" t="s">
        <v>76</v>
      </c>
      <c r="AG35" s="18" t="s">
        <v>76</v>
      </c>
      <c r="AH35" s="18" t="s">
        <v>76</v>
      </c>
      <c r="AI35" s="18" t="s">
        <v>76</v>
      </c>
      <c r="AJ35" s="18" t="s">
        <v>76</v>
      </c>
      <c r="AK35" s="18" t="s">
        <v>76</v>
      </c>
      <c r="AL35" s="18" t="s">
        <v>76</v>
      </c>
      <c r="AM35" s="18" t="s">
        <v>76</v>
      </c>
      <c r="AN35" s="18" t="s">
        <v>76</v>
      </c>
      <c r="AO35" s="18" t="s">
        <v>76</v>
      </c>
      <c r="AP35" s="18" t="s">
        <v>76</v>
      </c>
      <c r="AQ35" s="18" t="s">
        <v>76</v>
      </c>
      <c r="AR35" s="18" t="s">
        <v>76</v>
      </c>
      <c r="AS35" s="18" t="s">
        <v>76</v>
      </c>
      <c r="AT35" s="18" t="s">
        <v>76</v>
      </c>
      <c r="AU35" s="18" t="s">
        <v>76</v>
      </c>
      <c r="AV35" s="18" t="s">
        <v>76</v>
      </c>
      <c r="AW35" s="18" t="s">
        <v>76</v>
      </c>
      <c r="AX35" s="18" t="s">
        <v>76</v>
      </c>
      <c r="AY35" s="18" t="s">
        <v>76</v>
      </c>
      <c r="AZ35" s="18" t="s">
        <v>76</v>
      </c>
      <c r="BA35" s="18" t="s">
        <v>76</v>
      </c>
      <c r="BB35" s="18" t="s">
        <v>76</v>
      </c>
      <c r="BC35" s="18" t="s">
        <v>76</v>
      </c>
    </row>
    <row r="36" spans="2:75" s="22" customFormat="1" ht="15.75" thickBot="1">
      <c r="B36" s="23"/>
      <c r="C36" s="75"/>
      <c r="D36" s="130"/>
      <c r="E36" s="76" t="s">
        <v>96</v>
      </c>
      <c r="F36" s="160" t="s">
        <v>83</v>
      </c>
      <c r="G36" s="161"/>
      <c r="H36" s="161"/>
      <c r="I36" s="161"/>
      <c r="J36" s="161"/>
      <c r="K36" s="64"/>
      <c r="L36" s="77"/>
      <c r="M36" s="83"/>
      <c r="N36" s="18" t="s">
        <v>75</v>
      </c>
      <c r="O36" s="18" t="s">
        <v>75</v>
      </c>
      <c r="P36" s="18" t="s">
        <v>75</v>
      </c>
      <c r="Q36" s="18" t="s">
        <v>75</v>
      </c>
      <c r="R36" s="18" t="s">
        <v>75</v>
      </c>
      <c r="S36" s="18" t="s">
        <v>75</v>
      </c>
      <c r="T36" s="18" t="s">
        <v>75</v>
      </c>
      <c r="U36" s="18" t="s">
        <v>75</v>
      </c>
      <c r="V36" s="18" t="s">
        <v>75</v>
      </c>
      <c r="W36" s="18" t="s">
        <v>75</v>
      </c>
      <c r="X36" s="18" t="s">
        <v>75</v>
      </c>
      <c r="Y36" s="18" t="s">
        <v>75</v>
      </c>
      <c r="Z36" s="18" t="s">
        <v>76</v>
      </c>
      <c r="AA36" s="18" t="s">
        <v>76</v>
      </c>
      <c r="AB36" s="18" t="s">
        <v>76</v>
      </c>
      <c r="AC36" s="18" t="s">
        <v>76</v>
      </c>
      <c r="AD36" s="18" t="s">
        <v>76</v>
      </c>
      <c r="AE36" s="18" t="s">
        <v>76</v>
      </c>
      <c r="AF36" s="18" t="s">
        <v>76</v>
      </c>
      <c r="AG36" s="18" t="s">
        <v>76</v>
      </c>
      <c r="AH36" s="18" t="s">
        <v>76</v>
      </c>
      <c r="AI36" s="18" t="s">
        <v>76</v>
      </c>
      <c r="AJ36" s="18" t="s">
        <v>76</v>
      </c>
      <c r="AK36" s="18" t="s">
        <v>76</v>
      </c>
      <c r="AL36" s="18" t="s">
        <v>76</v>
      </c>
      <c r="AM36" s="18" t="s">
        <v>76</v>
      </c>
      <c r="AN36" s="18" t="s">
        <v>76</v>
      </c>
      <c r="AO36" s="18" t="s">
        <v>76</v>
      </c>
      <c r="AP36" s="18" t="s">
        <v>76</v>
      </c>
      <c r="AQ36" s="18" t="s">
        <v>76</v>
      </c>
      <c r="AR36" s="18" t="s">
        <v>76</v>
      </c>
      <c r="AS36" s="18" t="s">
        <v>76</v>
      </c>
      <c r="AT36" s="18" t="s">
        <v>76</v>
      </c>
      <c r="AU36" s="18" t="s">
        <v>76</v>
      </c>
      <c r="AV36" s="18" t="s">
        <v>76</v>
      </c>
      <c r="AW36" s="18" t="s">
        <v>76</v>
      </c>
      <c r="AX36" s="18" t="s">
        <v>76</v>
      </c>
      <c r="AY36" s="48" t="s">
        <v>76</v>
      </c>
      <c r="AZ36" s="18" t="s">
        <v>76</v>
      </c>
      <c r="BA36" s="18" t="s">
        <v>76</v>
      </c>
      <c r="BB36" s="18" t="s">
        <v>76</v>
      </c>
      <c r="BC36" s="18" t="s">
        <v>76</v>
      </c>
    </row>
    <row r="37" spans="2:75" ht="15.75" thickBot="1">
      <c r="B37" s="14"/>
      <c r="C37" s="62" t="s">
        <v>86</v>
      </c>
      <c r="D37" s="131"/>
      <c r="E37" s="72" t="s">
        <v>267</v>
      </c>
      <c r="F37" s="157"/>
      <c r="G37" s="157"/>
      <c r="H37" s="153"/>
      <c r="I37" s="153">
        <v>10</v>
      </c>
      <c r="J37" s="194">
        <v>4.5</v>
      </c>
      <c r="K37" s="64">
        <f t="shared" ref="K37:K49" si="13">SUM(B37*J37)</f>
        <v>0</v>
      </c>
      <c r="L37" s="66">
        <f t="shared" ref="L37:L40" si="14">B37*I37</f>
        <v>0</v>
      </c>
      <c r="N37" s="18" t="s">
        <v>76</v>
      </c>
      <c r="O37" s="18" t="s">
        <v>76</v>
      </c>
      <c r="P37" s="18" t="s">
        <v>75</v>
      </c>
      <c r="Q37" s="18" t="s">
        <v>76</v>
      </c>
      <c r="R37" s="18" t="s">
        <v>76</v>
      </c>
      <c r="S37" s="18" t="s">
        <v>75</v>
      </c>
      <c r="T37" s="18" t="s">
        <v>76</v>
      </c>
      <c r="U37" s="18" t="s">
        <v>76</v>
      </c>
      <c r="V37" s="18" t="s">
        <v>76</v>
      </c>
      <c r="W37" s="18" t="s">
        <v>76</v>
      </c>
      <c r="X37" s="18" t="s">
        <v>76</v>
      </c>
      <c r="Y37" s="18" t="s">
        <v>76</v>
      </c>
      <c r="Z37" s="18" t="s">
        <v>76</v>
      </c>
      <c r="AA37" s="18" t="s">
        <v>76</v>
      </c>
      <c r="AB37" s="18" t="s">
        <v>76</v>
      </c>
      <c r="AC37" s="18" t="s">
        <v>76</v>
      </c>
      <c r="AD37" s="18" t="s">
        <v>76</v>
      </c>
      <c r="AE37" s="18" t="s">
        <v>76</v>
      </c>
      <c r="AF37" s="18" t="s">
        <v>76</v>
      </c>
      <c r="AG37" s="18" t="s">
        <v>76</v>
      </c>
      <c r="AH37" s="18" t="s">
        <v>76</v>
      </c>
      <c r="AI37" s="18" t="s">
        <v>76</v>
      </c>
      <c r="AJ37" s="18" t="s">
        <v>76</v>
      </c>
      <c r="AK37" s="18" t="s">
        <v>76</v>
      </c>
      <c r="AL37" s="18" t="s">
        <v>76</v>
      </c>
      <c r="AM37" s="18" t="s">
        <v>76</v>
      </c>
      <c r="AN37" s="18" t="s">
        <v>76</v>
      </c>
      <c r="AO37" s="18" t="s">
        <v>76</v>
      </c>
      <c r="AP37" s="18" t="s">
        <v>76</v>
      </c>
      <c r="AQ37" s="18" t="s">
        <v>76</v>
      </c>
      <c r="AR37" s="18" t="s">
        <v>76</v>
      </c>
      <c r="AS37" s="18" t="s">
        <v>76</v>
      </c>
      <c r="AT37" s="18" t="s">
        <v>76</v>
      </c>
      <c r="AU37" s="18" t="s">
        <v>76</v>
      </c>
      <c r="AV37" s="18" t="s">
        <v>76</v>
      </c>
      <c r="AW37" s="18"/>
      <c r="AX37" s="18" t="s">
        <v>76</v>
      </c>
      <c r="AY37" s="18" t="s">
        <v>76</v>
      </c>
      <c r="AZ37" s="18" t="s">
        <v>76</v>
      </c>
      <c r="BA37" s="18" t="s">
        <v>76</v>
      </c>
      <c r="BB37" s="18" t="s">
        <v>76</v>
      </c>
      <c r="BC37" s="18" t="s">
        <v>76</v>
      </c>
    </row>
    <row r="38" spans="2:75" ht="15.75" thickBot="1">
      <c r="B38" s="14"/>
      <c r="C38" s="62" t="s">
        <v>86</v>
      </c>
      <c r="D38" s="131"/>
      <c r="E38" s="72" t="s">
        <v>97</v>
      </c>
      <c r="F38" s="157"/>
      <c r="G38" s="157"/>
      <c r="H38" s="153"/>
      <c r="I38" s="153">
        <v>100</v>
      </c>
      <c r="J38" s="194">
        <v>43</v>
      </c>
      <c r="K38" s="64">
        <f t="shared" si="13"/>
        <v>0</v>
      </c>
      <c r="L38" s="66">
        <f t="shared" si="14"/>
        <v>0</v>
      </c>
      <c r="N38" s="18" t="s">
        <v>76</v>
      </c>
      <c r="O38" s="18" t="s">
        <v>76</v>
      </c>
      <c r="P38" s="18" t="s">
        <v>76</v>
      </c>
      <c r="Q38" s="18" t="s">
        <v>76</v>
      </c>
      <c r="R38" s="18" t="s">
        <v>76</v>
      </c>
      <c r="S38" s="18" t="s">
        <v>76</v>
      </c>
      <c r="T38" s="18" t="s">
        <v>76</v>
      </c>
      <c r="U38" s="18" t="s">
        <v>76</v>
      </c>
      <c r="V38" s="18" t="s">
        <v>76</v>
      </c>
      <c r="W38" s="18" t="s">
        <v>76</v>
      </c>
      <c r="X38" s="18" t="s">
        <v>76</v>
      </c>
      <c r="Y38" s="18" t="s">
        <v>76</v>
      </c>
      <c r="Z38" s="18" t="s">
        <v>76</v>
      </c>
      <c r="AA38" s="18" t="s">
        <v>76</v>
      </c>
      <c r="AB38" s="18" t="s">
        <v>76</v>
      </c>
      <c r="AC38" s="18" t="s">
        <v>76</v>
      </c>
      <c r="AD38" s="18" t="s">
        <v>76</v>
      </c>
      <c r="AE38" s="18" t="s">
        <v>76</v>
      </c>
      <c r="AF38" s="18" t="s">
        <v>76</v>
      </c>
      <c r="AG38" s="18" t="s">
        <v>76</v>
      </c>
      <c r="AH38" s="18" t="s">
        <v>76</v>
      </c>
      <c r="AI38" s="18" t="s">
        <v>76</v>
      </c>
      <c r="AJ38" s="18" t="s">
        <v>76</v>
      </c>
      <c r="AK38" s="18" t="s">
        <v>76</v>
      </c>
      <c r="AL38" s="18" t="s">
        <v>76</v>
      </c>
      <c r="AM38" s="18" t="s">
        <v>76</v>
      </c>
      <c r="AN38" s="18" t="s">
        <v>76</v>
      </c>
      <c r="AO38" s="18" t="s">
        <v>76</v>
      </c>
      <c r="AP38" s="18" t="s">
        <v>76</v>
      </c>
      <c r="AQ38" s="18" t="s">
        <v>76</v>
      </c>
      <c r="AR38" s="18" t="s">
        <v>76</v>
      </c>
      <c r="AS38" s="18" t="s">
        <v>76</v>
      </c>
      <c r="AT38" s="18" t="s">
        <v>76</v>
      </c>
      <c r="AU38" s="18" t="s">
        <v>76</v>
      </c>
      <c r="AV38" s="18" t="s">
        <v>76</v>
      </c>
      <c r="AW38" s="18" t="s">
        <v>76</v>
      </c>
      <c r="AX38" s="18" t="s">
        <v>76</v>
      </c>
      <c r="AY38" s="18" t="s">
        <v>76</v>
      </c>
      <c r="AZ38" s="18" t="s">
        <v>76</v>
      </c>
      <c r="BA38" s="18" t="s">
        <v>76</v>
      </c>
      <c r="BB38" s="18" t="s">
        <v>76</v>
      </c>
      <c r="BC38" s="18" t="s">
        <v>76</v>
      </c>
    </row>
    <row r="39" spans="2:75" ht="15.75" thickBot="1">
      <c r="B39" s="14"/>
      <c r="C39" s="62" t="s">
        <v>86</v>
      </c>
      <c r="D39" s="131"/>
      <c r="E39" s="72" t="s">
        <v>258</v>
      </c>
      <c r="F39" s="157"/>
      <c r="G39" s="157"/>
      <c r="H39" s="153"/>
      <c r="I39" s="153">
        <v>100</v>
      </c>
      <c r="J39" s="194">
        <v>32</v>
      </c>
      <c r="K39" s="64"/>
      <c r="L39" s="6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2:75" ht="15.75" thickBot="1">
      <c r="B40" s="14"/>
      <c r="C40" s="62" t="s">
        <v>86</v>
      </c>
      <c r="D40" s="131"/>
      <c r="E40" s="72" t="s">
        <v>259</v>
      </c>
      <c r="F40" s="157"/>
      <c r="G40" s="157"/>
      <c r="H40" s="155"/>
      <c r="I40" s="155">
        <v>200</v>
      </c>
      <c r="J40" s="194">
        <v>140</v>
      </c>
      <c r="K40" s="64">
        <f t="shared" si="13"/>
        <v>0</v>
      </c>
      <c r="L40" s="66">
        <f t="shared" si="14"/>
        <v>0</v>
      </c>
      <c r="N40" s="18" t="s">
        <v>75</v>
      </c>
      <c r="O40" s="19" t="s">
        <v>98</v>
      </c>
      <c r="P40" s="19" t="s">
        <v>98</v>
      </c>
      <c r="Q40" s="19" t="s">
        <v>98</v>
      </c>
      <c r="R40" s="19" t="s">
        <v>98</v>
      </c>
      <c r="S40" s="20" t="s">
        <v>69</v>
      </c>
      <c r="T40" s="20" t="s">
        <v>69</v>
      </c>
      <c r="U40" s="18" t="s">
        <v>75</v>
      </c>
      <c r="V40" s="18" t="s">
        <v>75</v>
      </c>
      <c r="W40" s="18" t="s">
        <v>75</v>
      </c>
      <c r="X40" s="18" t="s">
        <v>75</v>
      </c>
      <c r="Y40" s="18" t="s">
        <v>75</v>
      </c>
      <c r="Z40" s="18" t="s">
        <v>76</v>
      </c>
      <c r="AA40" s="18" t="s">
        <v>76</v>
      </c>
      <c r="AB40" s="18" t="s">
        <v>76</v>
      </c>
      <c r="AC40" s="18" t="s">
        <v>76</v>
      </c>
      <c r="AD40" s="18" t="s">
        <v>76</v>
      </c>
      <c r="AE40" s="18" t="s">
        <v>76</v>
      </c>
      <c r="AF40" s="18" t="s">
        <v>76</v>
      </c>
      <c r="AG40" s="18" t="s">
        <v>76</v>
      </c>
      <c r="AH40" s="18" t="s">
        <v>76</v>
      </c>
      <c r="AI40" s="18" t="s">
        <v>76</v>
      </c>
      <c r="AJ40" s="18" t="s">
        <v>76</v>
      </c>
      <c r="AK40" s="18" t="s">
        <v>76</v>
      </c>
      <c r="AL40" s="18" t="s">
        <v>76</v>
      </c>
      <c r="AM40" s="18" t="s">
        <v>76</v>
      </c>
      <c r="AN40" s="18" t="s">
        <v>76</v>
      </c>
      <c r="AO40" s="18" t="s">
        <v>76</v>
      </c>
      <c r="AP40" s="18" t="s">
        <v>76</v>
      </c>
      <c r="AQ40" s="18" t="s">
        <v>76</v>
      </c>
      <c r="AR40" s="18" t="s">
        <v>76</v>
      </c>
      <c r="AS40" s="18" t="s">
        <v>76</v>
      </c>
      <c r="AT40" s="18" t="s">
        <v>76</v>
      </c>
      <c r="AU40" s="18" t="s">
        <v>76</v>
      </c>
      <c r="AV40" s="18" t="s">
        <v>76</v>
      </c>
      <c r="AW40" s="18" t="s">
        <v>76</v>
      </c>
      <c r="AX40" s="18" t="s">
        <v>76</v>
      </c>
      <c r="AY40" s="18" t="s">
        <v>76</v>
      </c>
      <c r="AZ40" s="18" t="s">
        <v>76</v>
      </c>
      <c r="BA40" s="18" t="s">
        <v>76</v>
      </c>
      <c r="BB40" s="18" t="s">
        <v>76</v>
      </c>
      <c r="BC40" s="18" t="s">
        <v>76</v>
      </c>
    </row>
    <row r="41" spans="2:75" s="24" customFormat="1" ht="15.75" customHeight="1" thickBot="1">
      <c r="B41" s="14"/>
      <c r="C41" s="62" t="s">
        <v>86</v>
      </c>
      <c r="D41" s="131"/>
      <c r="E41" s="72" t="s">
        <v>99</v>
      </c>
      <c r="F41" s="157"/>
      <c r="G41" s="157"/>
      <c r="H41" s="155"/>
      <c r="I41" s="155">
        <v>150</v>
      </c>
      <c r="J41" s="194">
        <v>75</v>
      </c>
      <c r="K41" s="64">
        <f>SUM(B41*J41)</f>
        <v>0</v>
      </c>
      <c r="L41" s="66">
        <f>B41*I41</f>
        <v>0</v>
      </c>
      <c r="M41" s="81"/>
      <c r="O41" s="18"/>
      <c r="P41" s="18"/>
      <c r="Q41" s="18" t="s">
        <v>76</v>
      </c>
      <c r="R41" s="18" t="s">
        <v>76</v>
      </c>
      <c r="S41" s="18" t="s">
        <v>76</v>
      </c>
      <c r="T41" s="18" t="s">
        <v>76</v>
      </c>
      <c r="U41" s="18" t="s">
        <v>76</v>
      </c>
      <c r="V41" s="18"/>
      <c r="W41" s="18" t="s">
        <v>75</v>
      </c>
      <c r="X41" s="18" t="s">
        <v>76</v>
      </c>
      <c r="Y41" s="19" t="s">
        <v>75</v>
      </c>
      <c r="Z41" s="18" t="s">
        <v>76</v>
      </c>
      <c r="AA41" s="18" t="s">
        <v>76</v>
      </c>
      <c r="AB41" s="18" t="s">
        <v>76</v>
      </c>
      <c r="AC41" s="18" t="s">
        <v>76</v>
      </c>
      <c r="AD41" s="18" t="s">
        <v>76</v>
      </c>
      <c r="AE41" s="18" t="s">
        <v>76</v>
      </c>
      <c r="AF41" s="18" t="s">
        <v>76</v>
      </c>
      <c r="AG41" s="18" t="s">
        <v>76</v>
      </c>
      <c r="AH41" s="18" t="s">
        <v>76</v>
      </c>
      <c r="AI41" s="18" t="s">
        <v>76</v>
      </c>
      <c r="AJ41" s="18" t="s">
        <v>76</v>
      </c>
      <c r="AK41" s="18" t="s">
        <v>76</v>
      </c>
      <c r="AL41" s="18" t="s">
        <v>76</v>
      </c>
      <c r="AM41" s="18" t="s">
        <v>76</v>
      </c>
      <c r="AN41" s="18" t="s">
        <v>76</v>
      </c>
      <c r="AO41" s="18" t="s">
        <v>76</v>
      </c>
      <c r="AP41" s="18" t="s">
        <v>76</v>
      </c>
      <c r="AQ41" s="18" t="s">
        <v>76</v>
      </c>
      <c r="AR41" s="18" t="s">
        <v>76</v>
      </c>
      <c r="AS41" s="18" t="s">
        <v>76</v>
      </c>
      <c r="AT41" s="18" t="s">
        <v>76</v>
      </c>
      <c r="AU41" s="18" t="s">
        <v>76</v>
      </c>
      <c r="AV41" s="18" t="s">
        <v>76</v>
      </c>
      <c r="AW41" s="18" t="s">
        <v>76</v>
      </c>
      <c r="AX41" s="18" t="s">
        <v>76</v>
      </c>
      <c r="AY41" s="18" t="s">
        <v>76</v>
      </c>
      <c r="AZ41" s="18" t="s">
        <v>76</v>
      </c>
      <c r="BA41" s="18" t="s">
        <v>76</v>
      </c>
      <c r="BB41" s="18" t="s">
        <v>76</v>
      </c>
      <c r="BC41" s="18" t="s">
        <v>76</v>
      </c>
    </row>
    <row r="42" spans="2:75" ht="15.75" thickBot="1">
      <c r="B42" s="14"/>
      <c r="C42" s="62" t="s">
        <v>100</v>
      </c>
      <c r="D42" s="131"/>
      <c r="E42" s="72" t="s">
        <v>101</v>
      </c>
      <c r="F42" s="164">
        <v>100</v>
      </c>
      <c r="G42" s="157">
        <v>80</v>
      </c>
      <c r="H42" s="153">
        <f t="shared" ref="H42:H49" si="15">SUM(G42/100)</f>
        <v>0.8</v>
      </c>
      <c r="I42" s="153">
        <f t="shared" ref="I42:I49" si="16">SUM(G42/10)</f>
        <v>8</v>
      </c>
      <c r="J42" s="194">
        <f>SUM(F42*H42)</f>
        <v>80</v>
      </c>
      <c r="K42" s="64">
        <f t="shared" si="13"/>
        <v>0</v>
      </c>
      <c r="L42" s="66">
        <f>B42*F42</f>
        <v>0</v>
      </c>
      <c r="M42" s="84"/>
      <c r="N42" s="18" t="s">
        <v>75</v>
      </c>
      <c r="O42" s="18" t="s">
        <v>75</v>
      </c>
      <c r="P42" s="18" t="s">
        <v>75</v>
      </c>
      <c r="Q42" s="18" t="s">
        <v>75</v>
      </c>
      <c r="R42" s="18" t="s">
        <v>75</v>
      </c>
      <c r="S42" s="18" t="s">
        <v>75</v>
      </c>
      <c r="T42" s="18" t="s">
        <v>75</v>
      </c>
      <c r="U42" s="18" t="s">
        <v>75</v>
      </c>
      <c r="V42" s="18" t="s">
        <v>75</v>
      </c>
      <c r="W42" s="18" t="s">
        <v>75</v>
      </c>
      <c r="X42" s="18" t="s">
        <v>75</v>
      </c>
      <c r="Y42" s="18" t="s">
        <v>75</v>
      </c>
      <c r="Z42" s="18" t="s">
        <v>76</v>
      </c>
      <c r="AA42" s="18" t="s">
        <v>76</v>
      </c>
      <c r="AB42" s="18" t="s">
        <v>76</v>
      </c>
      <c r="AC42" s="18" t="s">
        <v>76</v>
      </c>
      <c r="AD42" s="18" t="s">
        <v>76</v>
      </c>
      <c r="AE42" s="18" t="s">
        <v>76</v>
      </c>
      <c r="AF42" s="18" t="s">
        <v>76</v>
      </c>
      <c r="AG42" s="18" t="s">
        <v>76</v>
      </c>
      <c r="AH42" s="18" t="s">
        <v>76</v>
      </c>
      <c r="AI42" s="18" t="s">
        <v>76</v>
      </c>
      <c r="AJ42" s="18" t="s">
        <v>76</v>
      </c>
      <c r="AK42" s="18" t="s">
        <v>76</v>
      </c>
      <c r="AL42" s="18" t="s">
        <v>76</v>
      </c>
      <c r="AM42" s="18" t="s">
        <v>76</v>
      </c>
      <c r="AN42" s="18" t="s">
        <v>76</v>
      </c>
      <c r="AO42" s="18" t="s">
        <v>76</v>
      </c>
      <c r="AP42" s="18" t="s">
        <v>76</v>
      </c>
      <c r="AQ42" s="18" t="s">
        <v>76</v>
      </c>
      <c r="AR42" s="18" t="s">
        <v>76</v>
      </c>
      <c r="AS42" s="18" t="s">
        <v>76</v>
      </c>
      <c r="AT42" s="18" t="s">
        <v>76</v>
      </c>
      <c r="AU42" s="18" t="s">
        <v>76</v>
      </c>
      <c r="AV42" s="18" t="s">
        <v>76</v>
      </c>
      <c r="AW42" s="18" t="s">
        <v>76</v>
      </c>
      <c r="AX42" s="18" t="s">
        <v>76</v>
      </c>
      <c r="AY42" s="18" t="s">
        <v>76</v>
      </c>
      <c r="AZ42" s="18" t="s">
        <v>76</v>
      </c>
      <c r="BA42" s="18" t="s">
        <v>76</v>
      </c>
      <c r="BB42" s="18" t="s">
        <v>76</v>
      </c>
      <c r="BC42" s="18" t="s">
        <v>76</v>
      </c>
    </row>
    <row r="43" spans="2:75" ht="15.75" customHeight="1" thickBot="1">
      <c r="B43" s="14"/>
      <c r="C43" s="62" t="s">
        <v>86</v>
      </c>
      <c r="D43" s="131"/>
      <c r="E43" s="72" t="s">
        <v>102</v>
      </c>
      <c r="F43" s="157">
        <v>50</v>
      </c>
      <c r="G43" s="157">
        <v>30</v>
      </c>
      <c r="H43" s="153">
        <f t="shared" si="15"/>
        <v>0.3</v>
      </c>
      <c r="I43" s="153">
        <f t="shared" si="16"/>
        <v>3</v>
      </c>
      <c r="J43" s="194">
        <f>SUM(F43*H43)</f>
        <v>15</v>
      </c>
      <c r="K43" s="64">
        <f>SUM(B43*J43)</f>
        <v>0</v>
      </c>
      <c r="L43" s="66">
        <f>B43*I43</f>
        <v>0</v>
      </c>
      <c r="N43" s="18" t="s">
        <v>76</v>
      </c>
      <c r="O43" s="18" t="s">
        <v>76</v>
      </c>
      <c r="P43" s="18" t="s">
        <v>76</v>
      </c>
      <c r="Q43" s="18" t="s">
        <v>76</v>
      </c>
      <c r="R43" s="18"/>
      <c r="S43" s="18"/>
      <c r="T43" s="18"/>
      <c r="U43" s="18"/>
      <c r="V43" s="18" t="s">
        <v>76</v>
      </c>
      <c r="W43" s="18" t="s">
        <v>76</v>
      </c>
      <c r="X43" s="18" t="s">
        <v>75</v>
      </c>
      <c r="Y43" s="18" t="s">
        <v>76</v>
      </c>
      <c r="Z43" s="18" t="s">
        <v>76</v>
      </c>
      <c r="AA43" s="18" t="s">
        <v>76</v>
      </c>
      <c r="AB43" s="18" t="s">
        <v>76</v>
      </c>
      <c r="AC43" s="18" t="s">
        <v>76</v>
      </c>
      <c r="AD43" s="18" t="s">
        <v>76</v>
      </c>
      <c r="AE43" s="18" t="s">
        <v>76</v>
      </c>
      <c r="AF43" s="18" t="s">
        <v>76</v>
      </c>
      <c r="AG43" s="18" t="s">
        <v>76</v>
      </c>
      <c r="AH43" s="18" t="s">
        <v>76</v>
      </c>
      <c r="AI43" s="18" t="s">
        <v>76</v>
      </c>
      <c r="AJ43" s="18" t="s">
        <v>76</v>
      </c>
      <c r="AK43" s="18" t="s">
        <v>76</v>
      </c>
      <c r="AL43" s="18" t="s">
        <v>76</v>
      </c>
      <c r="AM43" s="18" t="s">
        <v>76</v>
      </c>
      <c r="AN43" s="18" t="s">
        <v>76</v>
      </c>
      <c r="AO43" s="18" t="s">
        <v>76</v>
      </c>
      <c r="AP43" s="18" t="s">
        <v>76</v>
      </c>
      <c r="AQ43" s="18" t="s">
        <v>76</v>
      </c>
      <c r="AR43" s="18" t="s">
        <v>76</v>
      </c>
      <c r="AS43" s="18" t="s">
        <v>76</v>
      </c>
      <c r="AT43" s="18" t="s">
        <v>76</v>
      </c>
      <c r="AU43" s="18" t="s">
        <v>76</v>
      </c>
      <c r="AV43" s="18" t="s">
        <v>76</v>
      </c>
      <c r="AW43" s="18" t="s">
        <v>76</v>
      </c>
      <c r="AX43" s="18" t="s">
        <v>76</v>
      </c>
      <c r="AY43" s="18" t="s">
        <v>76</v>
      </c>
      <c r="AZ43" s="18" t="s">
        <v>76</v>
      </c>
      <c r="BA43" s="18" t="s">
        <v>76</v>
      </c>
      <c r="BB43" s="18" t="s">
        <v>76</v>
      </c>
      <c r="BC43" s="18" t="s">
        <v>76</v>
      </c>
    </row>
    <row r="44" spans="2:75" ht="15.75" thickBot="1">
      <c r="B44" s="14"/>
      <c r="C44" s="62" t="s">
        <v>100</v>
      </c>
      <c r="D44" s="131"/>
      <c r="E44" s="72" t="s">
        <v>103</v>
      </c>
      <c r="F44" s="164">
        <v>100</v>
      </c>
      <c r="G44" s="157">
        <v>130</v>
      </c>
      <c r="H44" s="153">
        <f t="shared" si="15"/>
        <v>1.3</v>
      </c>
      <c r="I44" s="153">
        <f t="shared" si="16"/>
        <v>13</v>
      </c>
      <c r="J44" s="194">
        <f t="shared" ref="J44:J49" si="17">SUM(F44*H44)</f>
        <v>130</v>
      </c>
      <c r="K44" s="64">
        <f>SUM(B44*J44)</f>
        <v>0</v>
      </c>
      <c r="L44" s="66">
        <f>B44*F44</f>
        <v>0</v>
      </c>
      <c r="M44" s="84"/>
      <c r="N44" s="18" t="s">
        <v>75</v>
      </c>
      <c r="O44" s="18" t="s">
        <v>76</v>
      </c>
      <c r="P44" s="18" t="s">
        <v>76</v>
      </c>
      <c r="Q44" s="18" t="s">
        <v>75</v>
      </c>
      <c r="R44" s="18" t="s">
        <v>75</v>
      </c>
      <c r="S44" s="18" t="s">
        <v>76</v>
      </c>
      <c r="T44" s="18" t="s">
        <v>76</v>
      </c>
      <c r="U44" s="18" t="s">
        <v>75</v>
      </c>
      <c r="V44" s="18" t="s">
        <v>76</v>
      </c>
      <c r="W44" s="18" t="s">
        <v>76</v>
      </c>
      <c r="X44" s="18" t="s">
        <v>75</v>
      </c>
      <c r="Y44" s="18" t="s">
        <v>76</v>
      </c>
      <c r="Z44" s="18" t="s">
        <v>76</v>
      </c>
      <c r="AA44" s="18" t="s">
        <v>76</v>
      </c>
      <c r="AB44" s="18" t="s">
        <v>76</v>
      </c>
      <c r="AC44" s="18" t="s">
        <v>76</v>
      </c>
      <c r="AD44" s="18" t="s">
        <v>76</v>
      </c>
      <c r="AE44" s="18" t="s">
        <v>76</v>
      </c>
      <c r="AF44" s="18" t="s">
        <v>76</v>
      </c>
      <c r="AG44" s="18" t="s">
        <v>76</v>
      </c>
      <c r="AH44" s="18" t="s">
        <v>76</v>
      </c>
      <c r="AI44" s="18" t="s">
        <v>76</v>
      </c>
      <c r="AJ44" s="18" t="s">
        <v>76</v>
      </c>
      <c r="AK44" s="18" t="s">
        <v>76</v>
      </c>
      <c r="AL44" s="18" t="s">
        <v>76</v>
      </c>
      <c r="AM44" s="18" t="s">
        <v>76</v>
      </c>
      <c r="AN44" s="18" t="s">
        <v>76</v>
      </c>
      <c r="AO44" s="18" t="s">
        <v>76</v>
      </c>
      <c r="AP44" s="18" t="s">
        <v>76</v>
      </c>
      <c r="AQ44" s="18" t="s">
        <v>76</v>
      </c>
      <c r="AR44" s="18" t="s">
        <v>76</v>
      </c>
      <c r="AS44" s="18" t="s">
        <v>76</v>
      </c>
      <c r="AT44" s="18" t="s">
        <v>76</v>
      </c>
      <c r="AU44" s="18" t="s">
        <v>76</v>
      </c>
      <c r="AV44" s="18" t="s">
        <v>76</v>
      </c>
      <c r="AW44" s="18" t="s">
        <v>76</v>
      </c>
      <c r="AX44" s="18" t="s">
        <v>76</v>
      </c>
      <c r="AY44" s="18" t="s">
        <v>76</v>
      </c>
      <c r="AZ44" s="18" t="s">
        <v>76</v>
      </c>
      <c r="BA44" s="18" t="s">
        <v>76</v>
      </c>
      <c r="BB44" s="18" t="s">
        <v>76</v>
      </c>
      <c r="BC44" s="18" t="s">
        <v>76</v>
      </c>
    </row>
    <row r="45" spans="2:75" ht="15.75" thickBot="1">
      <c r="B45" s="14"/>
      <c r="C45" s="62" t="s">
        <v>86</v>
      </c>
      <c r="D45" s="131"/>
      <c r="E45" s="72" t="s">
        <v>104</v>
      </c>
      <c r="F45" s="164">
        <v>200</v>
      </c>
      <c r="G45" s="157">
        <v>60</v>
      </c>
      <c r="H45" s="153">
        <f t="shared" si="15"/>
        <v>0.6</v>
      </c>
      <c r="I45" s="153">
        <f t="shared" si="16"/>
        <v>6</v>
      </c>
      <c r="J45" s="194">
        <f t="shared" si="17"/>
        <v>120</v>
      </c>
      <c r="K45" s="64">
        <f>SUM(B45*J45)</f>
        <v>0</v>
      </c>
      <c r="L45" s="66">
        <f>B45*I45</f>
        <v>0</v>
      </c>
      <c r="M45" s="84"/>
      <c r="N45" s="19" t="s">
        <v>75</v>
      </c>
      <c r="O45" s="18" t="s">
        <v>75</v>
      </c>
      <c r="P45" s="19" t="s">
        <v>75</v>
      </c>
      <c r="Q45" s="19" t="s">
        <v>75</v>
      </c>
      <c r="R45" s="19" t="s">
        <v>75</v>
      </c>
      <c r="S45" s="20" t="s">
        <v>69</v>
      </c>
      <c r="T45" s="20" t="s">
        <v>69</v>
      </c>
      <c r="U45" s="20" t="s">
        <v>69</v>
      </c>
      <c r="V45" s="20" t="s">
        <v>69</v>
      </c>
      <c r="W45" s="20" t="s">
        <v>69</v>
      </c>
      <c r="X45" s="19" t="s">
        <v>105</v>
      </c>
      <c r="Y45" s="20" t="s">
        <v>69</v>
      </c>
      <c r="Z45" s="18" t="s">
        <v>76</v>
      </c>
      <c r="AA45" s="18" t="s">
        <v>76</v>
      </c>
      <c r="AB45" s="18" t="s">
        <v>76</v>
      </c>
      <c r="AC45" s="18" t="s">
        <v>76</v>
      </c>
      <c r="AD45" s="18" t="s">
        <v>76</v>
      </c>
      <c r="AE45" s="18" t="s">
        <v>76</v>
      </c>
      <c r="AF45" s="18" t="s">
        <v>76</v>
      </c>
      <c r="AG45" s="18" t="s">
        <v>76</v>
      </c>
      <c r="AH45" s="18" t="s">
        <v>76</v>
      </c>
      <c r="AI45" s="18" t="s">
        <v>76</v>
      </c>
      <c r="AJ45" s="18" t="s">
        <v>76</v>
      </c>
      <c r="AK45" s="18" t="s">
        <v>76</v>
      </c>
      <c r="AL45" s="18" t="s">
        <v>76</v>
      </c>
      <c r="AM45" s="18" t="s">
        <v>76</v>
      </c>
      <c r="AN45" s="18" t="s">
        <v>76</v>
      </c>
      <c r="AO45" s="18" t="s">
        <v>76</v>
      </c>
      <c r="AP45" s="18" t="s">
        <v>76</v>
      </c>
      <c r="AQ45" s="18" t="s">
        <v>76</v>
      </c>
      <c r="AR45" s="18" t="s">
        <v>76</v>
      </c>
      <c r="AS45" s="18" t="s">
        <v>76</v>
      </c>
      <c r="AT45" s="18" t="s">
        <v>76</v>
      </c>
      <c r="AU45" s="18" t="s">
        <v>76</v>
      </c>
      <c r="AV45" s="18" t="s">
        <v>76</v>
      </c>
      <c r="AW45" s="18" t="s">
        <v>76</v>
      </c>
      <c r="AX45" s="18" t="s">
        <v>76</v>
      </c>
      <c r="AY45" s="18" t="s">
        <v>76</v>
      </c>
      <c r="AZ45" s="18" t="s">
        <v>76</v>
      </c>
      <c r="BA45" s="18" t="s">
        <v>76</v>
      </c>
      <c r="BB45" s="18" t="s">
        <v>76</v>
      </c>
      <c r="BC45" s="18" t="s">
        <v>76</v>
      </c>
      <c r="BD45" s="18" t="s">
        <v>76</v>
      </c>
      <c r="BE45" s="18" t="s">
        <v>76</v>
      </c>
      <c r="BF45" s="18" t="s">
        <v>76</v>
      </c>
      <c r="BG45" s="18" t="s">
        <v>76</v>
      </c>
      <c r="BH45" s="18" t="s">
        <v>76</v>
      </c>
      <c r="BI45" s="18" t="s">
        <v>76</v>
      </c>
      <c r="BJ45" s="18" t="s">
        <v>76</v>
      </c>
      <c r="BK45" s="18" t="s">
        <v>76</v>
      </c>
      <c r="BL45" s="18" t="s">
        <v>76</v>
      </c>
      <c r="BM45" s="18" t="s">
        <v>76</v>
      </c>
      <c r="BN45" s="18" t="s">
        <v>76</v>
      </c>
      <c r="BO45" s="18" t="s">
        <v>76</v>
      </c>
      <c r="BP45" s="18" t="s">
        <v>76</v>
      </c>
      <c r="BQ45" s="18" t="s">
        <v>76</v>
      </c>
      <c r="BR45" s="18" t="s">
        <v>76</v>
      </c>
      <c r="BS45" s="18" t="s">
        <v>76</v>
      </c>
      <c r="BT45" s="18" t="s">
        <v>76</v>
      </c>
      <c r="BU45" s="18" t="s">
        <v>76</v>
      </c>
      <c r="BV45" s="18" t="s">
        <v>76</v>
      </c>
      <c r="BW45" s="18" t="s">
        <v>76</v>
      </c>
    </row>
    <row r="46" spans="2:75" ht="15.75" hidden="1" thickBot="1">
      <c r="B46" s="14"/>
      <c r="C46" s="62" t="s">
        <v>86</v>
      </c>
      <c r="D46" s="131"/>
      <c r="E46" s="85" t="s">
        <v>106</v>
      </c>
      <c r="F46" s="165">
        <v>100</v>
      </c>
      <c r="G46" s="166">
        <v>79</v>
      </c>
      <c r="H46" s="167">
        <f t="shared" si="15"/>
        <v>0.79</v>
      </c>
      <c r="I46" s="168">
        <f t="shared" si="16"/>
        <v>7.9</v>
      </c>
      <c r="J46" s="194">
        <f t="shared" si="17"/>
        <v>79</v>
      </c>
      <c r="K46" s="64">
        <f t="shared" si="13"/>
        <v>0</v>
      </c>
      <c r="L46" s="66"/>
      <c r="M46" s="84"/>
      <c r="P46" s="18" t="s">
        <v>76</v>
      </c>
      <c r="Q46" s="18" t="s">
        <v>76</v>
      </c>
      <c r="R46" s="18" t="s">
        <v>76</v>
      </c>
      <c r="S46" s="18" t="s">
        <v>76</v>
      </c>
      <c r="T46" s="18" t="s">
        <v>76</v>
      </c>
      <c r="U46" s="18" t="s">
        <v>76</v>
      </c>
      <c r="V46" s="18" t="s">
        <v>76</v>
      </c>
      <c r="W46" s="18" t="s">
        <v>76</v>
      </c>
      <c r="X46" s="18" t="s">
        <v>76</v>
      </c>
      <c r="Y46" s="18" t="s">
        <v>76</v>
      </c>
      <c r="Z46" s="18" t="s">
        <v>76</v>
      </c>
      <c r="AA46" s="18" t="s">
        <v>76</v>
      </c>
      <c r="AB46" s="18" t="s">
        <v>76</v>
      </c>
      <c r="AC46" s="18" t="s">
        <v>76</v>
      </c>
      <c r="AD46" s="18" t="s">
        <v>76</v>
      </c>
      <c r="AE46" s="18" t="s">
        <v>76</v>
      </c>
      <c r="AF46" s="18" t="s">
        <v>76</v>
      </c>
      <c r="AG46" s="18" t="s">
        <v>76</v>
      </c>
      <c r="AH46" s="18" t="s">
        <v>76</v>
      </c>
      <c r="AI46" s="18" t="s">
        <v>76</v>
      </c>
      <c r="AJ46" s="18" t="s">
        <v>76</v>
      </c>
      <c r="AK46" s="18" t="s">
        <v>76</v>
      </c>
      <c r="AL46" s="18" t="s">
        <v>76</v>
      </c>
      <c r="AM46" s="18" t="s">
        <v>76</v>
      </c>
      <c r="AN46" s="18" t="s">
        <v>76</v>
      </c>
      <c r="AO46" s="18" t="s">
        <v>76</v>
      </c>
      <c r="AP46" s="18" t="s">
        <v>76</v>
      </c>
      <c r="AQ46" s="18" t="s">
        <v>76</v>
      </c>
      <c r="AR46" s="18" t="s">
        <v>76</v>
      </c>
      <c r="AS46" s="18" t="s">
        <v>76</v>
      </c>
      <c r="AT46" s="18" t="s">
        <v>76</v>
      </c>
      <c r="AU46" s="18" t="s">
        <v>76</v>
      </c>
      <c r="AV46" s="18" t="s">
        <v>76</v>
      </c>
      <c r="AW46" s="18" t="s">
        <v>76</v>
      </c>
      <c r="AX46" s="18" t="s">
        <v>76</v>
      </c>
      <c r="AY46" s="18" t="s">
        <v>76</v>
      </c>
      <c r="AZ46" s="18" t="s">
        <v>76</v>
      </c>
      <c r="BA46" s="18" t="s">
        <v>76</v>
      </c>
      <c r="BB46" s="18" t="s">
        <v>76</v>
      </c>
      <c r="BC46" s="18" t="s">
        <v>76</v>
      </c>
      <c r="BD46" s="18" t="s">
        <v>76</v>
      </c>
      <c r="BE46" s="18" t="s">
        <v>76</v>
      </c>
      <c r="BF46" s="18" t="s">
        <v>76</v>
      </c>
      <c r="BG46" s="18" t="s">
        <v>76</v>
      </c>
      <c r="BH46" s="18" t="s">
        <v>76</v>
      </c>
      <c r="BI46" s="18" t="s">
        <v>76</v>
      </c>
      <c r="BJ46" s="18" t="s">
        <v>76</v>
      </c>
      <c r="BK46" s="18" t="s">
        <v>76</v>
      </c>
      <c r="BL46" s="18" t="s">
        <v>76</v>
      </c>
      <c r="BM46" s="18" t="s">
        <v>76</v>
      </c>
      <c r="BN46" s="18" t="s">
        <v>76</v>
      </c>
      <c r="BO46" s="18" t="s">
        <v>76</v>
      </c>
      <c r="BP46" s="18" t="s">
        <v>76</v>
      </c>
      <c r="BQ46" s="18" t="s">
        <v>76</v>
      </c>
      <c r="BR46" s="18" t="s">
        <v>76</v>
      </c>
      <c r="BS46" s="18" t="s">
        <v>76</v>
      </c>
      <c r="BT46" s="18" t="s">
        <v>76</v>
      </c>
      <c r="BU46" s="18" t="s">
        <v>76</v>
      </c>
      <c r="BV46" s="18" t="s">
        <v>76</v>
      </c>
      <c r="BW46" s="18" t="s">
        <v>76</v>
      </c>
    </row>
    <row r="47" spans="2:75" ht="15.75" hidden="1" thickBot="1">
      <c r="B47" s="14"/>
      <c r="C47" s="62" t="s">
        <v>86</v>
      </c>
      <c r="D47" s="131"/>
      <c r="E47" s="85" t="s">
        <v>107</v>
      </c>
      <c r="F47" s="166">
        <v>100</v>
      </c>
      <c r="G47" s="166">
        <v>60</v>
      </c>
      <c r="H47" s="167">
        <f t="shared" si="15"/>
        <v>0.6</v>
      </c>
      <c r="I47" s="168">
        <f t="shared" si="16"/>
        <v>6</v>
      </c>
      <c r="J47" s="194">
        <f t="shared" si="17"/>
        <v>60</v>
      </c>
      <c r="K47" s="64">
        <f t="shared" si="13"/>
        <v>0</v>
      </c>
      <c r="L47" s="66"/>
      <c r="M47" s="86" t="s">
        <v>109</v>
      </c>
      <c r="P47" s="18" t="s">
        <v>76</v>
      </c>
      <c r="Q47" s="18" t="s">
        <v>76</v>
      </c>
      <c r="R47" s="18" t="s">
        <v>76</v>
      </c>
      <c r="S47" s="18" t="s">
        <v>76</v>
      </c>
      <c r="T47" s="18" t="s">
        <v>76</v>
      </c>
      <c r="U47" s="18" t="s">
        <v>76</v>
      </c>
      <c r="V47" s="18" t="s">
        <v>76</v>
      </c>
      <c r="W47" s="18" t="s">
        <v>76</v>
      </c>
      <c r="X47" s="18" t="s">
        <v>76</v>
      </c>
      <c r="Y47" s="18" t="s">
        <v>76</v>
      </c>
      <c r="Z47" s="18" t="s">
        <v>76</v>
      </c>
      <c r="AA47" s="18" t="s">
        <v>76</v>
      </c>
      <c r="AB47" s="18" t="s">
        <v>76</v>
      </c>
      <c r="AC47" s="18" t="s">
        <v>76</v>
      </c>
      <c r="AD47" s="18" t="s">
        <v>76</v>
      </c>
      <c r="AE47" s="18" t="s">
        <v>76</v>
      </c>
      <c r="AF47" s="18" t="s">
        <v>76</v>
      </c>
      <c r="AG47" s="18" t="s">
        <v>76</v>
      </c>
      <c r="AH47" s="18" t="s">
        <v>76</v>
      </c>
      <c r="AI47" s="18" t="s">
        <v>76</v>
      </c>
      <c r="AJ47" s="18" t="s">
        <v>76</v>
      </c>
      <c r="AK47" s="18" t="s">
        <v>76</v>
      </c>
      <c r="AL47" s="18" t="s">
        <v>76</v>
      </c>
      <c r="AM47" s="18" t="s">
        <v>76</v>
      </c>
      <c r="AN47" s="18" t="s">
        <v>76</v>
      </c>
      <c r="AO47" s="18" t="s">
        <v>76</v>
      </c>
      <c r="AP47" s="18" t="s">
        <v>76</v>
      </c>
      <c r="AQ47" s="18" t="s">
        <v>76</v>
      </c>
      <c r="AR47" s="18" t="s">
        <v>76</v>
      </c>
      <c r="AS47" s="18" t="s">
        <v>76</v>
      </c>
      <c r="AT47" s="18" t="s">
        <v>76</v>
      </c>
      <c r="AU47" s="18" t="s">
        <v>76</v>
      </c>
      <c r="AV47" s="18" t="s">
        <v>76</v>
      </c>
      <c r="AW47" s="18" t="s">
        <v>76</v>
      </c>
      <c r="AX47" s="18" t="s">
        <v>76</v>
      </c>
      <c r="AY47" s="18" t="s">
        <v>76</v>
      </c>
      <c r="AZ47" s="18" t="s">
        <v>76</v>
      </c>
      <c r="BA47" s="18" t="s">
        <v>76</v>
      </c>
      <c r="BB47" s="18" t="s">
        <v>76</v>
      </c>
      <c r="BC47" s="18" t="s">
        <v>76</v>
      </c>
      <c r="BD47" s="18" t="s">
        <v>76</v>
      </c>
      <c r="BE47" s="18" t="s">
        <v>76</v>
      </c>
      <c r="BF47" s="18" t="s">
        <v>76</v>
      </c>
      <c r="BG47" s="18" t="s">
        <v>76</v>
      </c>
      <c r="BH47" s="18" t="s">
        <v>76</v>
      </c>
      <c r="BI47" s="18" t="s">
        <v>76</v>
      </c>
      <c r="BJ47" s="18" t="s">
        <v>76</v>
      </c>
      <c r="BK47" s="18" t="s">
        <v>76</v>
      </c>
      <c r="BL47" s="18" t="s">
        <v>76</v>
      </c>
      <c r="BM47" s="18" t="s">
        <v>76</v>
      </c>
      <c r="BN47" s="18" t="s">
        <v>76</v>
      </c>
      <c r="BO47" s="18" t="s">
        <v>76</v>
      </c>
      <c r="BP47" s="18" t="s">
        <v>76</v>
      </c>
      <c r="BQ47" s="18" t="s">
        <v>76</v>
      </c>
      <c r="BR47" s="18" t="s">
        <v>76</v>
      </c>
      <c r="BS47" s="18" t="s">
        <v>76</v>
      </c>
      <c r="BT47" s="18" t="s">
        <v>76</v>
      </c>
      <c r="BU47" s="18" t="s">
        <v>76</v>
      </c>
      <c r="BV47" s="18" t="s">
        <v>76</v>
      </c>
      <c r="BW47" s="18" t="s">
        <v>76</v>
      </c>
    </row>
    <row r="48" spans="2:75" ht="15.75" hidden="1" thickBot="1">
      <c r="B48" s="14"/>
      <c r="C48" s="62" t="s">
        <v>86</v>
      </c>
      <c r="D48" s="131"/>
      <c r="E48" s="85" t="s">
        <v>8</v>
      </c>
      <c r="F48" s="166">
        <v>100</v>
      </c>
      <c r="G48" s="166">
        <v>365</v>
      </c>
      <c r="H48" s="167">
        <f t="shared" si="15"/>
        <v>3.65</v>
      </c>
      <c r="I48" s="168">
        <f t="shared" si="16"/>
        <v>36.5</v>
      </c>
      <c r="J48" s="194">
        <f t="shared" si="17"/>
        <v>365</v>
      </c>
      <c r="K48" s="64">
        <f t="shared" si="13"/>
        <v>0</v>
      </c>
      <c r="L48" s="66"/>
      <c r="M48" s="86" t="s">
        <v>123</v>
      </c>
      <c r="P48" s="18" t="s">
        <v>76</v>
      </c>
      <c r="Q48" s="18" t="s">
        <v>76</v>
      </c>
      <c r="R48" s="18" t="s">
        <v>76</v>
      </c>
      <c r="S48" s="18" t="s">
        <v>76</v>
      </c>
      <c r="T48" s="18" t="s">
        <v>76</v>
      </c>
      <c r="U48" s="18" t="s">
        <v>76</v>
      </c>
      <c r="V48" s="18" t="s">
        <v>76</v>
      </c>
      <c r="W48" s="18" t="s">
        <v>76</v>
      </c>
      <c r="X48" s="18" t="s">
        <v>76</v>
      </c>
      <c r="Y48" s="18" t="s">
        <v>76</v>
      </c>
      <c r="Z48" s="18" t="s">
        <v>76</v>
      </c>
      <c r="AA48" s="18" t="s">
        <v>76</v>
      </c>
      <c r="AB48" s="18" t="s">
        <v>76</v>
      </c>
      <c r="AC48" s="18" t="s">
        <v>76</v>
      </c>
      <c r="AD48" s="18" t="s">
        <v>76</v>
      </c>
      <c r="AE48" s="18" t="s">
        <v>76</v>
      </c>
      <c r="AF48" s="18" t="s">
        <v>76</v>
      </c>
      <c r="AG48" s="18" t="s">
        <v>76</v>
      </c>
      <c r="AH48" s="18" t="s">
        <v>76</v>
      </c>
      <c r="AI48" s="18" t="s">
        <v>76</v>
      </c>
      <c r="AJ48" s="18" t="s">
        <v>76</v>
      </c>
      <c r="AK48" s="18" t="s">
        <v>76</v>
      </c>
      <c r="AL48" s="18" t="s">
        <v>76</v>
      </c>
      <c r="AM48" s="18" t="s">
        <v>76</v>
      </c>
      <c r="AN48" s="18" t="s">
        <v>76</v>
      </c>
      <c r="AO48" s="18" t="s">
        <v>76</v>
      </c>
      <c r="AP48" s="18" t="s">
        <v>76</v>
      </c>
      <c r="AQ48" s="18" t="s">
        <v>76</v>
      </c>
      <c r="AR48" s="18" t="s">
        <v>76</v>
      </c>
      <c r="AS48" s="18" t="s">
        <v>76</v>
      </c>
      <c r="AT48" s="18" t="s">
        <v>76</v>
      </c>
      <c r="AU48" s="18" t="s">
        <v>76</v>
      </c>
      <c r="AV48" s="18" t="s">
        <v>76</v>
      </c>
      <c r="AW48" s="18" t="s">
        <v>76</v>
      </c>
      <c r="AX48" s="18" t="s">
        <v>76</v>
      </c>
      <c r="AY48" s="18" t="s">
        <v>76</v>
      </c>
      <c r="AZ48" s="18" t="s">
        <v>76</v>
      </c>
      <c r="BA48" s="18" t="s">
        <v>76</v>
      </c>
      <c r="BB48" s="18" t="s">
        <v>76</v>
      </c>
      <c r="BC48" s="18" t="s">
        <v>76</v>
      </c>
      <c r="BD48" s="18" t="s">
        <v>76</v>
      </c>
      <c r="BE48" s="18" t="s">
        <v>76</v>
      </c>
      <c r="BF48" s="18" t="s">
        <v>76</v>
      </c>
      <c r="BG48" s="18" t="s">
        <v>76</v>
      </c>
      <c r="BH48" s="18" t="s">
        <v>76</v>
      </c>
      <c r="BI48" s="18" t="s">
        <v>76</v>
      </c>
      <c r="BJ48" s="18" t="s">
        <v>76</v>
      </c>
      <c r="BK48" s="18" t="s">
        <v>76</v>
      </c>
      <c r="BL48" s="18" t="s">
        <v>76</v>
      </c>
      <c r="BM48" s="18" t="s">
        <v>76</v>
      </c>
      <c r="BN48" s="18" t="s">
        <v>76</v>
      </c>
      <c r="BO48" s="18" t="s">
        <v>76</v>
      </c>
      <c r="BP48" s="18" t="s">
        <v>76</v>
      </c>
      <c r="BQ48" s="18" t="s">
        <v>76</v>
      </c>
      <c r="BR48" s="18" t="s">
        <v>76</v>
      </c>
      <c r="BS48" s="18" t="s">
        <v>76</v>
      </c>
      <c r="BT48" s="18" t="s">
        <v>76</v>
      </c>
      <c r="BU48" s="18" t="s">
        <v>76</v>
      </c>
      <c r="BV48" s="18" t="s">
        <v>76</v>
      </c>
      <c r="BW48" s="18" t="s">
        <v>76</v>
      </c>
    </row>
    <row r="49" spans="2:91" ht="15.75" hidden="1" thickBot="1">
      <c r="B49" s="14"/>
      <c r="C49" s="62" t="s">
        <v>86</v>
      </c>
      <c r="D49" s="131"/>
      <c r="E49" s="85" t="s">
        <v>6</v>
      </c>
      <c r="F49" s="166">
        <v>100</v>
      </c>
      <c r="G49" s="166">
        <v>37</v>
      </c>
      <c r="H49" s="167">
        <f t="shared" si="15"/>
        <v>0.37</v>
      </c>
      <c r="I49" s="168">
        <f t="shared" si="16"/>
        <v>3.7</v>
      </c>
      <c r="J49" s="194">
        <f t="shared" si="17"/>
        <v>37</v>
      </c>
      <c r="K49" s="64">
        <f t="shared" si="13"/>
        <v>0</v>
      </c>
      <c r="L49" s="66"/>
      <c r="M49" s="87" t="s">
        <v>137</v>
      </c>
      <c r="P49" s="18" t="s">
        <v>76</v>
      </c>
      <c r="Q49" s="18" t="s">
        <v>76</v>
      </c>
      <c r="R49" s="18" t="s">
        <v>76</v>
      </c>
      <c r="S49" s="18" t="s">
        <v>76</v>
      </c>
      <c r="T49" s="18" t="s">
        <v>76</v>
      </c>
      <c r="U49" s="18" t="s">
        <v>76</v>
      </c>
      <c r="V49" s="18" t="s">
        <v>76</v>
      </c>
      <c r="W49" s="18" t="s">
        <v>76</v>
      </c>
      <c r="X49" s="18" t="s">
        <v>76</v>
      </c>
      <c r="Y49" s="18" t="s">
        <v>76</v>
      </c>
      <c r="Z49" s="18" t="s">
        <v>76</v>
      </c>
      <c r="AA49" s="18" t="s">
        <v>76</v>
      </c>
      <c r="AB49" s="18" t="s">
        <v>76</v>
      </c>
      <c r="AC49" s="18" t="s">
        <v>76</v>
      </c>
      <c r="AD49" s="18" t="s">
        <v>76</v>
      </c>
      <c r="AE49" s="18" t="s">
        <v>76</v>
      </c>
      <c r="AF49" s="18" t="s">
        <v>76</v>
      </c>
      <c r="AG49" s="18" t="s">
        <v>76</v>
      </c>
      <c r="AH49" s="18" t="s">
        <v>76</v>
      </c>
      <c r="AI49" s="18" t="s">
        <v>76</v>
      </c>
      <c r="AJ49" s="18" t="s">
        <v>76</v>
      </c>
      <c r="AK49" s="18" t="s">
        <v>76</v>
      </c>
      <c r="AL49" s="18" t="s">
        <v>76</v>
      </c>
      <c r="AM49" s="18" t="s">
        <v>76</v>
      </c>
      <c r="AN49" s="18" t="s">
        <v>76</v>
      </c>
      <c r="AO49" s="18" t="s">
        <v>76</v>
      </c>
      <c r="AP49" s="18" t="s">
        <v>76</v>
      </c>
      <c r="AQ49" s="18" t="s">
        <v>76</v>
      </c>
      <c r="AR49" s="18" t="s">
        <v>76</v>
      </c>
      <c r="AS49" s="18" t="s">
        <v>76</v>
      </c>
      <c r="AT49" s="18" t="s">
        <v>76</v>
      </c>
      <c r="AU49" s="18" t="s">
        <v>76</v>
      </c>
      <c r="AV49" s="18" t="s">
        <v>76</v>
      </c>
      <c r="AW49" s="18" t="s">
        <v>76</v>
      </c>
      <c r="AX49" s="18" t="s">
        <v>76</v>
      </c>
      <c r="AY49" s="18" t="s">
        <v>76</v>
      </c>
      <c r="AZ49" s="18" t="s">
        <v>76</v>
      </c>
      <c r="BA49" s="18" t="s">
        <v>76</v>
      </c>
      <c r="BB49" s="18" t="s">
        <v>76</v>
      </c>
      <c r="BC49" s="18" t="s">
        <v>76</v>
      </c>
      <c r="BD49" s="18" t="s">
        <v>76</v>
      </c>
      <c r="BE49" s="18" t="s">
        <v>76</v>
      </c>
      <c r="BF49" s="18" t="s">
        <v>76</v>
      </c>
      <c r="BG49" s="18" t="s">
        <v>76</v>
      </c>
      <c r="BH49" s="18" t="s">
        <v>76</v>
      </c>
      <c r="BI49" s="18" t="s">
        <v>76</v>
      </c>
      <c r="BJ49" s="18" t="s">
        <v>76</v>
      </c>
      <c r="BK49" s="18" t="s">
        <v>76</v>
      </c>
      <c r="BL49" s="18" t="s">
        <v>76</v>
      </c>
      <c r="BM49" s="18" t="s">
        <v>76</v>
      </c>
      <c r="BN49" s="18" t="s">
        <v>76</v>
      </c>
      <c r="BO49" s="18" t="s">
        <v>76</v>
      </c>
      <c r="BP49" s="18" t="s">
        <v>76</v>
      </c>
      <c r="BQ49" s="18" t="s">
        <v>76</v>
      </c>
      <c r="BR49" s="18" t="s">
        <v>76</v>
      </c>
      <c r="BS49" s="18" t="s">
        <v>76</v>
      </c>
      <c r="BT49" s="18" t="s">
        <v>76</v>
      </c>
      <c r="BU49" s="18" t="s">
        <v>76</v>
      </c>
      <c r="BV49" s="18" t="s">
        <v>76</v>
      </c>
      <c r="BW49" s="18" t="s">
        <v>76</v>
      </c>
    </row>
    <row r="50" spans="2:91" s="22" customFormat="1" ht="15.75" thickBot="1">
      <c r="B50" s="23"/>
      <c r="C50" s="75"/>
      <c r="D50" s="130"/>
      <c r="E50" s="76" t="s">
        <v>108</v>
      </c>
      <c r="F50" s="160"/>
      <c r="G50" s="161"/>
      <c r="H50" s="161"/>
      <c r="I50" s="161"/>
      <c r="J50" s="161"/>
      <c r="K50" s="64"/>
      <c r="L50" s="77"/>
      <c r="M50" s="83"/>
      <c r="N50" s="26" t="s">
        <v>110</v>
      </c>
      <c r="O50" s="26" t="s">
        <v>111</v>
      </c>
      <c r="P50" s="27" t="s">
        <v>112</v>
      </c>
      <c r="Q50" s="27" t="s">
        <v>113</v>
      </c>
      <c r="R50" s="27" t="s">
        <v>114</v>
      </c>
      <c r="S50" s="27" t="s">
        <v>115</v>
      </c>
      <c r="T50" s="27" t="s">
        <v>116</v>
      </c>
      <c r="U50" s="27" t="s">
        <v>117</v>
      </c>
      <c r="V50" s="27" t="s">
        <v>118</v>
      </c>
      <c r="W50" s="27" t="s">
        <v>119</v>
      </c>
      <c r="X50" s="27" t="s">
        <v>120</v>
      </c>
      <c r="Y50" s="27" t="s">
        <v>121</v>
      </c>
      <c r="Z50" s="27" t="s">
        <v>76</v>
      </c>
      <c r="AA50" s="27" t="s">
        <v>76</v>
      </c>
      <c r="AB50" s="27" t="s">
        <v>76</v>
      </c>
      <c r="AC50" s="27" t="s">
        <v>76</v>
      </c>
      <c r="AD50" s="27" t="s">
        <v>76</v>
      </c>
      <c r="AE50" s="27" t="s">
        <v>76</v>
      </c>
      <c r="AF50" s="27" t="s">
        <v>76</v>
      </c>
      <c r="AG50" s="27" t="s">
        <v>76</v>
      </c>
      <c r="AH50" s="27" t="s">
        <v>76</v>
      </c>
      <c r="AI50" s="27" t="s">
        <v>76</v>
      </c>
      <c r="AJ50" s="27" t="s">
        <v>76</v>
      </c>
      <c r="AK50" s="27" t="s">
        <v>76</v>
      </c>
      <c r="AL50" s="27" t="s">
        <v>76</v>
      </c>
      <c r="AM50" s="27" t="s">
        <v>76</v>
      </c>
      <c r="AN50" s="27" t="s">
        <v>76</v>
      </c>
      <c r="AO50" s="27" t="s">
        <v>76</v>
      </c>
      <c r="AP50" s="27" t="s">
        <v>76</v>
      </c>
      <c r="AQ50" s="27" t="s">
        <v>76</v>
      </c>
      <c r="AR50" s="27" t="s">
        <v>76</v>
      </c>
      <c r="AS50" s="27" t="s">
        <v>76</v>
      </c>
      <c r="AT50" s="27" t="s">
        <v>76</v>
      </c>
      <c r="AU50" s="27" t="s">
        <v>76</v>
      </c>
      <c r="AV50" s="27" t="s">
        <v>76</v>
      </c>
      <c r="AX50" s="27" t="s">
        <v>76</v>
      </c>
      <c r="AY50" s="27" t="s">
        <v>76</v>
      </c>
      <c r="AZ50" s="27" t="s">
        <v>76</v>
      </c>
      <c r="BA50" s="27" t="s">
        <v>76</v>
      </c>
      <c r="BB50" s="27" t="s">
        <v>76</v>
      </c>
      <c r="BC50" s="27" t="s">
        <v>76</v>
      </c>
      <c r="BD50" s="27" t="s">
        <v>76</v>
      </c>
      <c r="BE50" s="27" t="s">
        <v>76</v>
      </c>
      <c r="BF50" s="27" t="s">
        <v>76</v>
      </c>
      <c r="BG50" s="27" t="s">
        <v>76</v>
      </c>
      <c r="BH50" s="27" t="s">
        <v>76</v>
      </c>
      <c r="BI50" s="27" t="s">
        <v>76</v>
      </c>
      <c r="BJ50" s="27" t="s">
        <v>76</v>
      </c>
      <c r="BK50" s="27" t="s">
        <v>76</v>
      </c>
      <c r="BL50" s="27" t="s">
        <v>76</v>
      </c>
      <c r="BM50" s="27" t="s">
        <v>76</v>
      </c>
      <c r="BN50" s="27" t="s">
        <v>76</v>
      </c>
      <c r="BO50" s="27" t="s">
        <v>76</v>
      </c>
      <c r="BP50" s="27" t="s">
        <v>76</v>
      </c>
      <c r="BQ50" s="27" t="s">
        <v>76</v>
      </c>
      <c r="BR50" s="27" t="s">
        <v>76</v>
      </c>
      <c r="BS50" s="27" t="s">
        <v>76</v>
      </c>
      <c r="BT50" s="18" t="s">
        <v>76</v>
      </c>
      <c r="BU50" s="18" t="s">
        <v>76</v>
      </c>
      <c r="BV50" s="18" t="s">
        <v>76</v>
      </c>
      <c r="BW50" s="18" t="s">
        <v>76</v>
      </c>
    </row>
    <row r="51" spans="2:91" ht="15.75" thickBot="1">
      <c r="B51" s="14"/>
      <c r="C51" s="62" t="s">
        <v>86</v>
      </c>
      <c r="D51" s="131">
        <f t="shared" ref="D51" si="18">B51*F51</f>
        <v>0</v>
      </c>
      <c r="E51" s="72" t="s">
        <v>122</v>
      </c>
      <c r="F51" s="157">
        <v>100</v>
      </c>
      <c r="G51" s="157">
        <v>90</v>
      </c>
      <c r="H51" s="153">
        <f t="shared" ref="H51:H61" si="19">SUM(G51/100)</f>
        <v>0.9</v>
      </c>
      <c r="I51" s="153">
        <v>30</v>
      </c>
      <c r="J51" s="194">
        <f t="shared" ref="J51:J56" si="20">SUM(F51*H51)</f>
        <v>90</v>
      </c>
      <c r="K51" s="64">
        <f t="shared" ref="K51:K62" si="21">SUM(B51*J51)</f>
        <v>0</v>
      </c>
      <c r="L51" s="66">
        <f>B51*I51</f>
        <v>0</v>
      </c>
      <c r="N51" s="28" t="s">
        <v>124</v>
      </c>
      <c r="O51" s="28" t="s">
        <v>125</v>
      </c>
      <c r="P51" s="27" t="s">
        <v>126</v>
      </c>
      <c r="Q51" s="27" t="s">
        <v>127</v>
      </c>
      <c r="R51" s="27" t="s">
        <v>128</v>
      </c>
      <c r="S51" s="27" t="s">
        <v>129</v>
      </c>
      <c r="T51" s="27" t="s">
        <v>130</v>
      </c>
      <c r="U51" s="27" t="s">
        <v>131</v>
      </c>
      <c r="V51" s="27" t="s">
        <v>132</v>
      </c>
      <c r="W51" s="27" t="s">
        <v>133</v>
      </c>
      <c r="X51" s="27" t="s">
        <v>134</v>
      </c>
      <c r="Y51" s="27" t="s">
        <v>135</v>
      </c>
      <c r="Z51" s="27" t="s">
        <v>76</v>
      </c>
      <c r="AA51" s="27" t="s">
        <v>76</v>
      </c>
      <c r="AB51" s="27" t="s">
        <v>76</v>
      </c>
      <c r="AC51" s="27" t="s">
        <v>76</v>
      </c>
      <c r="AD51" s="27" t="s">
        <v>76</v>
      </c>
      <c r="AE51" s="27" t="s">
        <v>76</v>
      </c>
      <c r="AF51" s="27" t="s">
        <v>76</v>
      </c>
      <c r="AG51" s="27" t="s">
        <v>76</v>
      </c>
      <c r="AH51" s="27" t="s">
        <v>76</v>
      </c>
      <c r="AI51" s="27" t="s">
        <v>76</v>
      </c>
      <c r="AJ51" s="27" t="s">
        <v>76</v>
      </c>
      <c r="AK51" s="27" t="s">
        <v>76</v>
      </c>
      <c r="AL51" s="27" t="s">
        <v>76</v>
      </c>
      <c r="AM51" s="27" t="s">
        <v>76</v>
      </c>
      <c r="AN51" s="27" t="s">
        <v>76</v>
      </c>
      <c r="AO51" s="27" t="s">
        <v>76</v>
      </c>
      <c r="AP51" s="27" t="s">
        <v>76</v>
      </c>
      <c r="AQ51" s="27" t="s">
        <v>76</v>
      </c>
      <c r="AR51" s="27" t="s">
        <v>76</v>
      </c>
      <c r="AS51" s="27" t="s">
        <v>76</v>
      </c>
      <c r="AT51" s="27" t="s">
        <v>76</v>
      </c>
      <c r="AU51" s="27" t="s">
        <v>76</v>
      </c>
      <c r="AV51" s="27" t="s">
        <v>76</v>
      </c>
      <c r="AW51" s="27" t="s">
        <v>76</v>
      </c>
      <c r="AX51" s="27" t="s">
        <v>76</v>
      </c>
      <c r="AY51" s="27" t="s">
        <v>76</v>
      </c>
      <c r="AZ51" s="27" t="s">
        <v>76</v>
      </c>
      <c r="BA51" s="27" t="s">
        <v>76</v>
      </c>
      <c r="BB51" s="27" t="s">
        <v>76</v>
      </c>
      <c r="BC51" s="27" t="s">
        <v>76</v>
      </c>
      <c r="BD51" s="27" t="s">
        <v>76</v>
      </c>
      <c r="BE51" s="27" t="s">
        <v>76</v>
      </c>
      <c r="BF51" s="27" t="s">
        <v>76</v>
      </c>
      <c r="BG51" s="27" t="s">
        <v>76</v>
      </c>
      <c r="BH51" s="27" t="s">
        <v>76</v>
      </c>
      <c r="BI51" s="27" t="s">
        <v>76</v>
      </c>
      <c r="BJ51" s="27" t="s">
        <v>76</v>
      </c>
      <c r="BK51" s="27" t="s">
        <v>76</v>
      </c>
      <c r="BL51" s="27" t="s">
        <v>76</v>
      </c>
      <c r="BM51" s="27" t="s">
        <v>76</v>
      </c>
      <c r="BN51" s="27" t="s">
        <v>76</v>
      </c>
      <c r="BO51" s="27" t="s">
        <v>76</v>
      </c>
      <c r="BP51" s="27" t="s">
        <v>76</v>
      </c>
      <c r="BQ51" s="27" t="s">
        <v>76</v>
      </c>
      <c r="BR51" s="27" t="s">
        <v>76</v>
      </c>
      <c r="BS51" s="27" t="s">
        <v>76</v>
      </c>
      <c r="BT51" s="18" t="s">
        <v>76</v>
      </c>
      <c r="BU51" s="18" t="s">
        <v>76</v>
      </c>
      <c r="BV51" s="18" t="s">
        <v>76</v>
      </c>
      <c r="BW51" s="18" t="s">
        <v>76</v>
      </c>
    </row>
    <row r="52" spans="2:91" ht="15.75" thickBot="1">
      <c r="B52" s="14"/>
      <c r="C52" s="62" t="s">
        <v>86</v>
      </c>
      <c r="D52" s="131"/>
      <c r="E52" s="72" t="s">
        <v>136</v>
      </c>
      <c r="F52" s="157">
        <v>100</v>
      </c>
      <c r="G52" s="157">
        <v>110</v>
      </c>
      <c r="H52" s="153">
        <f t="shared" si="19"/>
        <v>1.1000000000000001</v>
      </c>
      <c r="I52" s="153">
        <f t="shared" ref="I52:I61" si="22">SUM(G52/10)</f>
        <v>11</v>
      </c>
      <c r="J52" s="194">
        <f t="shared" si="20"/>
        <v>110.00000000000001</v>
      </c>
      <c r="K52" s="64">
        <f t="shared" si="21"/>
        <v>0</v>
      </c>
      <c r="L52" s="66">
        <f t="shared" ref="L52:L55" si="23">B52*I52</f>
        <v>0</v>
      </c>
      <c r="N52" s="28" t="s">
        <v>138</v>
      </c>
      <c r="O52" s="28" t="s">
        <v>139</v>
      </c>
      <c r="P52" s="28" t="s">
        <v>139</v>
      </c>
      <c r="Q52" s="28" t="s">
        <v>140</v>
      </c>
      <c r="R52" s="29" t="s">
        <v>141</v>
      </c>
      <c r="S52" s="28" t="s">
        <v>142</v>
      </c>
      <c r="T52" s="28" t="s">
        <v>143</v>
      </c>
      <c r="U52" s="28" t="s">
        <v>76</v>
      </c>
      <c r="V52" s="28" t="s">
        <v>144</v>
      </c>
      <c r="W52" s="28" t="s">
        <v>145</v>
      </c>
      <c r="X52" s="28" t="s">
        <v>146</v>
      </c>
      <c r="Y52" s="28" t="s">
        <v>147</v>
      </c>
      <c r="Z52" s="28" t="s">
        <v>76</v>
      </c>
      <c r="AA52" s="28" t="s">
        <v>76</v>
      </c>
      <c r="AB52" s="28" t="s">
        <v>76</v>
      </c>
      <c r="AC52" s="28" t="s">
        <v>76</v>
      </c>
      <c r="AD52" s="28" t="s">
        <v>76</v>
      </c>
      <c r="AE52" s="28" t="s">
        <v>76</v>
      </c>
      <c r="AF52" s="28" t="s">
        <v>76</v>
      </c>
      <c r="AG52" s="28" t="s">
        <v>76</v>
      </c>
      <c r="AH52" s="28" t="s">
        <v>76</v>
      </c>
      <c r="AI52" s="28" t="s">
        <v>76</v>
      </c>
      <c r="AJ52" s="28" t="s">
        <v>76</v>
      </c>
      <c r="AK52" s="28" t="s">
        <v>76</v>
      </c>
      <c r="AL52" s="28" t="s">
        <v>76</v>
      </c>
      <c r="AM52" s="28" t="s">
        <v>76</v>
      </c>
      <c r="AN52" s="28" t="s">
        <v>76</v>
      </c>
      <c r="AO52" s="28" t="s">
        <v>76</v>
      </c>
      <c r="AP52" s="28" t="s">
        <v>76</v>
      </c>
      <c r="AQ52" s="28" t="s">
        <v>76</v>
      </c>
      <c r="AR52" s="28" t="s">
        <v>76</v>
      </c>
      <c r="AS52" s="28" t="s">
        <v>76</v>
      </c>
      <c r="AT52" s="28" t="s">
        <v>76</v>
      </c>
      <c r="AU52" s="28" t="s">
        <v>76</v>
      </c>
      <c r="AV52" s="28" t="s">
        <v>76</v>
      </c>
      <c r="AW52" s="28" t="s">
        <v>76</v>
      </c>
      <c r="AX52" s="28" t="s">
        <v>76</v>
      </c>
      <c r="AY52" s="28" t="s">
        <v>76</v>
      </c>
      <c r="AZ52" s="28" t="s">
        <v>76</v>
      </c>
      <c r="BA52" s="28" t="s">
        <v>76</v>
      </c>
      <c r="BB52" s="28" t="s">
        <v>76</v>
      </c>
      <c r="BC52" s="28" t="s">
        <v>76</v>
      </c>
      <c r="BD52" s="28" t="s">
        <v>76</v>
      </c>
      <c r="BE52" s="28" t="s">
        <v>76</v>
      </c>
      <c r="BF52" s="28" t="s">
        <v>76</v>
      </c>
      <c r="BG52" s="28" t="s">
        <v>76</v>
      </c>
      <c r="BH52" s="28" t="s">
        <v>76</v>
      </c>
      <c r="BI52" s="28" t="s">
        <v>76</v>
      </c>
      <c r="BJ52" s="28" t="s">
        <v>76</v>
      </c>
      <c r="BK52" s="28" t="s">
        <v>76</v>
      </c>
      <c r="BL52" s="28" t="s">
        <v>76</v>
      </c>
      <c r="BM52" s="28" t="s">
        <v>76</v>
      </c>
      <c r="BN52" s="28" t="s">
        <v>76</v>
      </c>
      <c r="BO52" s="28" t="s">
        <v>76</v>
      </c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</row>
    <row r="53" spans="2:91" ht="15.75" thickBot="1">
      <c r="B53" s="14"/>
      <c r="C53" s="62" t="s">
        <v>86</v>
      </c>
      <c r="D53" s="132"/>
      <c r="E53" s="72" t="s">
        <v>7</v>
      </c>
      <c r="F53" s="157">
        <v>150</v>
      </c>
      <c r="G53" s="157">
        <v>70</v>
      </c>
      <c r="H53" s="153">
        <f t="shared" si="19"/>
        <v>0.7</v>
      </c>
      <c r="I53" s="153">
        <f t="shared" si="22"/>
        <v>7</v>
      </c>
      <c r="J53" s="194">
        <f t="shared" si="20"/>
        <v>105</v>
      </c>
      <c r="K53" s="64">
        <f t="shared" si="21"/>
        <v>0</v>
      </c>
      <c r="L53" s="66">
        <f t="shared" si="23"/>
        <v>0</v>
      </c>
      <c r="M53" s="88"/>
      <c r="N53" s="28"/>
      <c r="O53" s="28"/>
      <c r="P53" s="29" t="s">
        <v>76</v>
      </c>
      <c r="Q53" s="29" t="s">
        <v>76</v>
      </c>
      <c r="R53" s="29" t="s">
        <v>76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</row>
    <row r="54" spans="2:91" ht="15.75" thickBot="1">
      <c r="B54" s="14"/>
      <c r="C54" s="62" t="s">
        <v>262</v>
      </c>
      <c r="D54" s="132"/>
      <c r="E54" s="72" t="s">
        <v>60</v>
      </c>
      <c r="F54" s="164">
        <v>180</v>
      </c>
      <c r="G54" s="157">
        <v>15</v>
      </c>
      <c r="H54" s="153">
        <f t="shared" si="19"/>
        <v>0.15</v>
      </c>
      <c r="I54" s="153">
        <f t="shared" si="22"/>
        <v>1.5</v>
      </c>
      <c r="J54" s="194">
        <v>9.75</v>
      </c>
      <c r="K54" s="64">
        <f>SUM(B54*J54)</f>
        <v>0</v>
      </c>
      <c r="L54" s="66">
        <f>B54*G54</f>
        <v>0</v>
      </c>
      <c r="M54" s="88"/>
      <c r="N54" s="28"/>
      <c r="O54" s="28"/>
      <c r="P54" s="29" t="s">
        <v>76</v>
      </c>
      <c r="Q54" s="29" t="s">
        <v>76</v>
      </c>
      <c r="R54" s="29" t="s">
        <v>76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</row>
    <row r="55" spans="2:91" ht="15.75" thickBot="1">
      <c r="B55" s="14"/>
      <c r="C55" s="62" t="s">
        <v>86</v>
      </c>
      <c r="D55" s="132"/>
      <c r="E55" s="72" t="s">
        <v>59</v>
      </c>
      <c r="F55" s="157">
        <v>20</v>
      </c>
      <c r="G55" s="157">
        <v>55</v>
      </c>
      <c r="H55" s="153">
        <f t="shared" si="19"/>
        <v>0.55000000000000004</v>
      </c>
      <c r="I55" s="153">
        <f t="shared" si="22"/>
        <v>5.5</v>
      </c>
      <c r="J55" s="194">
        <f t="shared" si="20"/>
        <v>11</v>
      </c>
      <c r="K55" s="64">
        <f t="shared" si="21"/>
        <v>0</v>
      </c>
      <c r="L55" s="66">
        <f t="shared" si="23"/>
        <v>0</v>
      </c>
      <c r="M55" s="88"/>
      <c r="N55" s="28"/>
      <c r="O55" s="28"/>
      <c r="P55" s="29" t="s">
        <v>76</v>
      </c>
      <c r="Q55" s="29" t="s">
        <v>76</v>
      </c>
      <c r="R55" s="29" t="s">
        <v>76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</row>
    <row r="56" spans="2:91" ht="15.75" thickBot="1">
      <c r="B56" s="14"/>
      <c r="C56" s="62" t="s">
        <v>86</v>
      </c>
      <c r="D56" s="131"/>
      <c r="E56" s="72" t="s">
        <v>148</v>
      </c>
      <c r="F56" s="157">
        <v>30</v>
      </c>
      <c r="G56" s="157">
        <v>270</v>
      </c>
      <c r="H56" s="153">
        <f t="shared" si="19"/>
        <v>2.7</v>
      </c>
      <c r="I56" s="153">
        <f t="shared" si="22"/>
        <v>27</v>
      </c>
      <c r="J56" s="194">
        <f t="shared" si="20"/>
        <v>81</v>
      </c>
      <c r="K56" s="64">
        <f t="shared" si="21"/>
        <v>0</v>
      </c>
      <c r="L56" s="66">
        <f>B56*I56</f>
        <v>0</v>
      </c>
      <c r="M56" s="88"/>
      <c r="N56" s="28"/>
      <c r="O56" s="28"/>
      <c r="P56" s="28"/>
      <c r="Q56" s="29" t="s">
        <v>76</v>
      </c>
      <c r="R56" s="29" t="s">
        <v>76</v>
      </c>
      <c r="S56" s="25" t="s">
        <v>149</v>
      </c>
      <c r="T56" s="1" t="s">
        <v>150</v>
      </c>
      <c r="U56" s="25" t="s">
        <v>151</v>
      </c>
      <c r="V56" s="28"/>
      <c r="W56" s="25" t="s">
        <v>152</v>
      </c>
      <c r="X56" s="28" t="s">
        <v>153</v>
      </c>
      <c r="Y56" s="28" t="s">
        <v>154</v>
      </c>
      <c r="Z56" s="28" t="s">
        <v>76</v>
      </c>
      <c r="AA56" s="28" t="s">
        <v>76</v>
      </c>
      <c r="AB56" s="28" t="s">
        <v>76</v>
      </c>
      <c r="AC56" s="28" t="s">
        <v>76</v>
      </c>
      <c r="AD56" s="28" t="s">
        <v>76</v>
      </c>
      <c r="AE56" s="28" t="s">
        <v>76</v>
      </c>
      <c r="AF56" s="28" t="s">
        <v>76</v>
      </c>
      <c r="AG56" s="28" t="s">
        <v>76</v>
      </c>
      <c r="AH56" s="28" t="s">
        <v>76</v>
      </c>
      <c r="AI56" s="28" t="s">
        <v>76</v>
      </c>
      <c r="AJ56" s="28" t="s">
        <v>76</v>
      </c>
      <c r="AK56" s="28" t="s">
        <v>76</v>
      </c>
      <c r="AL56" s="28" t="s">
        <v>76</v>
      </c>
      <c r="AM56" s="28" t="s">
        <v>76</v>
      </c>
      <c r="AN56" s="28" t="s">
        <v>76</v>
      </c>
      <c r="AO56" s="28" t="s">
        <v>76</v>
      </c>
      <c r="AP56" s="28" t="s">
        <v>76</v>
      </c>
      <c r="AQ56" s="28" t="s">
        <v>76</v>
      </c>
      <c r="AR56" s="28" t="s">
        <v>76</v>
      </c>
      <c r="AS56" s="28" t="s">
        <v>76</v>
      </c>
      <c r="AT56" s="28" t="s">
        <v>76</v>
      </c>
      <c r="AU56" s="28" t="s">
        <v>76</v>
      </c>
      <c r="AV56" s="28" t="s">
        <v>76</v>
      </c>
      <c r="AW56" s="28" t="s">
        <v>76</v>
      </c>
      <c r="AX56" s="28" t="s">
        <v>76</v>
      </c>
      <c r="AY56" s="28" t="s">
        <v>76</v>
      </c>
      <c r="AZ56" s="28" t="s">
        <v>76</v>
      </c>
      <c r="BA56" s="28" t="s">
        <v>76</v>
      </c>
      <c r="BB56" s="28" t="s">
        <v>76</v>
      </c>
      <c r="BC56" s="28" t="s">
        <v>76</v>
      </c>
      <c r="BD56" s="28" t="s">
        <v>76</v>
      </c>
      <c r="BE56" s="28" t="s">
        <v>76</v>
      </c>
      <c r="BF56" s="28" t="s">
        <v>76</v>
      </c>
      <c r="BG56" s="28" t="s">
        <v>76</v>
      </c>
      <c r="BH56" s="28" t="s">
        <v>76</v>
      </c>
      <c r="BI56" s="28" t="s">
        <v>76</v>
      </c>
      <c r="BJ56" s="28" t="s">
        <v>76</v>
      </c>
      <c r="BK56" s="28" t="s">
        <v>76</v>
      </c>
      <c r="BL56" s="28" t="s">
        <v>76</v>
      </c>
      <c r="BM56" s="28" t="s">
        <v>76</v>
      </c>
      <c r="BN56" s="28" t="s">
        <v>76</v>
      </c>
      <c r="BO56" s="28" t="s">
        <v>76</v>
      </c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</row>
    <row r="57" spans="2:91" s="22" customFormat="1" ht="15.75" thickBot="1">
      <c r="B57" s="23"/>
      <c r="C57" s="75"/>
      <c r="D57" s="130"/>
      <c r="E57" s="76" t="s">
        <v>155</v>
      </c>
      <c r="F57" s="169"/>
      <c r="G57" s="169"/>
      <c r="H57" s="170">
        <f>SUM(G57/100)</f>
        <v>0</v>
      </c>
      <c r="I57" s="170">
        <f>SUM(G57/10)</f>
        <v>0</v>
      </c>
      <c r="J57" s="194">
        <v>20</v>
      </c>
      <c r="K57" s="64">
        <f t="shared" si="21"/>
        <v>0</v>
      </c>
      <c r="L57" s="77"/>
      <c r="M57" s="89"/>
      <c r="N57" s="30"/>
      <c r="O57" s="30"/>
      <c r="Q57" s="18" t="s">
        <v>76</v>
      </c>
      <c r="R57" s="18" t="s">
        <v>76</v>
      </c>
      <c r="T57" s="22" t="s">
        <v>156</v>
      </c>
      <c r="U57" s="22" t="s">
        <v>76</v>
      </c>
    </row>
    <row r="58" spans="2:91" ht="15.75" thickBot="1">
      <c r="B58" s="14"/>
      <c r="C58" s="78" t="s">
        <v>86</v>
      </c>
      <c r="D58" s="131"/>
      <c r="E58" s="72" t="s">
        <v>3</v>
      </c>
      <c r="F58" s="157"/>
      <c r="G58" s="157"/>
      <c r="H58" s="153"/>
      <c r="I58" s="153">
        <v>10</v>
      </c>
      <c r="J58" s="194">
        <v>2</v>
      </c>
      <c r="K58" s="64">
        <f t="shared" si="21"/>
        <v>0</v>
      </c>
      <c r="L58" s="66">
        <f>B58*I58</f>
        <v>0</v>
      </c>
      <c r="M58" s="88"/>
      <c r="R58" s="18" t="s">
        <v>76</v>
      </c>
    </row>
    <row r="59" spans="2:91" ht="15.75" thickBot="1">
      <c r="B59" s="31"/>
      <c r="C59" s="78" t="s">
        <v>157</v>
      </c>
      <c r="D59" s="131"/>
      <c r="E59" s="72" t="s">
        <v>16</v>
      </c>
      <c r="F59" s="157">
        <v>10</v>
      </c>
      <c r="G59" s="157">
        <v>25</v>
      </c>
      <c r="H59" s="153">
        <f t="shared" si="19"/>
        <v>0.25</v>
      </c>
      <c r="I59" s="153">
        <f t="shared" si="22"/>
        <v>2.5</v>
      </c>
      <c r="J59" s="194">
        <f t="shared" ref="J59:J61" si="24">SUM(F59*H59)</f>
        <v>2.5</v>
      </c>
      <c r="K59" s="64">
        <f t="shared" si="21"/>
        <v>0</v>
      </c>
      <c r="L59" s="66">
        <f>B59*I59</f>
        <v>0</v>
      </c>
      <c r="R59" s="18" t="s">
        <v>76</v>
      </c>
    </row>
    <row r="60" spans="2:91" ht="15.75" thickBot="1">
      <c r="B60" s="31"/>
      <c r="C60" s="78" t="s">
        <v>86</v>
      </c>
      <c r="D60" s="131"/>
      <c r="E60" s="72" t="s">
        <v>158</v>
      </c>
      <c r="F60" s="157">
        <v>100</v>
      </c>
      <c r="G60" s="157">
        <v>15</v>
      </c>
      <c r="H60" s="153">
        <f t="shared" si="19"/>
        <v>0.15</v>
      </c>
      <c r="I60" s="153">
        <f t="shared" si="22"/>
        <v>1.5</v>
      </c>
      <c r="J60" s="194">
        <f t="shared" si="24"/>
        <v>15</v>
      </c>
      <c r="K60" s="64">
        <f t="shared" si="21"/>
        <v>0</v>
      </c>
      <c r="L60" s="66">
        <f>B60*I60</f>
        <v>0</v>
      </c>
    </row>
    <row r="61" spans="2:91" ht="15.75" thickBot="1">
      <c r="B61" s="31"/>
      <c r="C61" s="62" t="s">
        <v>273</v>
      </c>
      <c r="D61" s="131"/>
      <c r="E61" s="72" t="s">
        <v>159</v>
      </c>
      <c r="F61" s="157">
        <v>100</v>
      </c>
      <c r="G61" s="157">
        <v>12</v>
      </c>
      <c r="H61" s="153">
        <f t="shared" si="19"/>
        <v>0.12</v>
      </c>
      <c r="I61" s="153">
        <f t="shared" si="22"/>
        <v>1.2</v>
      </c>
      <c r="J61" s="194">
        <f t="shared" si="24"/>
        <v>12</v>
      </c>
      <c r="K61" s="64">
        <f t="shared" si="21"/>
        <v>0</v>
      </c>
      <c r="L61" s="77">
        <f>B61*G61</f>
        <v>0</v>
      </c>
    </row>
    <row r="62" spans="2:91" ht="15.75" thickBot="1">
      <c r="B62" s="14"/>
      <c r="C62" s="62" t="s">
        <v>157</v>
      </c>
      <c r="D62" s="131"/>
      <c r="E62" s="72" t="s">
        <v>160</v>
      </c>
      <c r="F62" s="157"/>
      <c r="G62" s="157">
        <v>10</v>
      </c>
      <c r="H62" s="153"/>
      <c r="I62" s="153"/>
      <c r="J62" s="194">
        <v>1</v>
      </c>
      <c r="K62" s="64">
        <f t="shared" si="21"/>
        <v>0</v>
      </c>
      <c r="L62" s="66">
        <f>B62*G62</f>
        <v>0</v>
      </c>
    </row>
    <row r="63" spans="2:91" ht="15.75" thickBot="1">
      <c r="B63" s="14"/>
      <c r="C63" s="62" t="s">
        <v>157</v>
      </c>
      <c r="D63" s="131"/>
      <c r="E63" s="72" t="s">
        <v>17</v>
      </c>
      <c r="F63" s="157"/>
      <c r="G63" s="157">
        <v>10</v>
      </c>
      <c r="H63" s="153"/>
      <c r="I63" s="153"/>
      <c r="J63" s="194">
        <v>1.5</v>
      </c>
      <c r="K63" s="64">
        <f>SUM(B63*J63)</f>
        <v>0</v>
      </c>
      <c r="L63" s="66">
        <f>B63*G63</f>
        <v>0</v>
      </c>
    </row>
    <row r="64" spans="2:91" s="22" customFormat="1" ht="15.75" thickBot="1">
      <c r="B64" s="32"/>
      <c r="C64" s="90"/>
      <c r="D64" s="133"/>
      <c r="E64" s="91" t="s">
        <v>161</v>
      </c>
      <c r="F64" s="171" t="s">
        <v>162</v>
      </c>
      <c r="G64" s="172"/>
      <c r="H64" s="172"/>
      <c r="I64" s="172"/>
      <c r="J64" s="172"/>
      <c r="K64" s="64"/>
      <c r="L64" s="77"/>
      <c r="M64" s="92"/>
      <c r="N64" s="30"/>
      <c r="O64" s="30"/>
    </row>
    <row r="65" spans="2:15" ht="15.75" thickBot="1">
      <c r="B65" s="14"/>
      <c r="C65" s="62" t="s">
        <v>84</v>
      </c>
      <c r="D65" s="131"/>
      <c r="E65" s="72" t="s">
        <v>52</v>
      </c>
      <c r="F65" s="157">
        <v>210</v>
      </c>
      <c r="G65" s="157">
        <v>25</v>
      </c>
      <c r="H65" s="173">
        <v>10</v>
      </c>
      <c r="I65" s="154"/>
      <c r="J65" s="196">
        <v>83.75</v>
      </c>
      <c r="K65" s="64">
        <f>SUM(B65*J65)</f>
        <v>0</v>
      </c>
      <c r="L65" s="66">
        <f>B65*G65</f>
        <v>0</v>
      </c>
    </row>
    <row r="66" spans="2:15" ht="15.75" thickBot="1">
      <c r="B66" s="14"/>
      <c r="C66" s="62" t="s">
        <v>84</v>
      </c>
      <c r="D66" s="131"/>
      <c r="E66" s="72" t="s">
        <v>53</v>
      </c>
      <c r="F66" s="157">
        <v>200</v>
      </c>
      <c r="G66" s="157">
        <v>25</v>
      </c>
      <c r="H66" s="173">
        <v>8</v>
      </c>
      <c r="I66" s="154"/>
      <c r="J66" s="196">
        <v>84.75</v>
      </c>
      <c r="K66" s="64">
        <f>SUM(B66*J66)</f>
        <v>0</v>
      </c>
      <c r="L66" s="66">
        <f>B66*G66</f>
        <v>0</v>
      </c>
    </row>
    <row r="67" spans="2:15" ht="15.75" thickBot="1">
      <c r="B67" s="14"/>
      <c r="C67" s="62" t="s">
        <v>84</v>
      </c>
      <c r="D67" s="131"/>
      <c r="E67" s="93" t="s">
        <v>54</v>
      </c>
      <c r="F67" s="174">
        <v>220</v>
      </c>
      <c r="G67" s="174">
        <v>20</v>
      </c>
      <c r="H67" s="175">
        <v>10</v>
      </c>
      <c r="I67" s="176"/>
      <c r="J67" s="197">
        <v>27</v>
      </c>
      <c r="K67" s="64">
        <f>SUM(B67*J67)</f>
        <v>0</v>
      </c>
      <c r="L67" s="66">
        <f t="shared" ref="L67:L69" si="25">B67*G67</f>
        <v>0</v>
      </c>
    </row>
    <row r="68" spans="2:15" ht="15.75" thickBot="1">
      <c r="B68" s="14"/>
      <c r="C68" s="62" t="s">
        <v>84</v>
      </c>
      <c r="D68" s="131"/>
      <c r="E68" s="72" t="s">
        <v>55</v>
      </c>
      <c r="F68" s="157">
        <v>230</v>
      </c>
      <c r="G68" s="157">
        <v>25</v>
      </c>
      <c r="H68" s="173">
        <v>10</v>
      </c>
      <c r="I68" s="154"/>
      <c r="J68" s="194">
        <v>80.5</v>
      </c>
      <c r="K68" s="64">
        <f>SUM(B68*J68)</f>
        <v>0</v>
      </c>
      <c r="L68" s="66">
        <f t="shared" si="25"/>
        <v>0</v>
      </c>
    </row>
    <row r="69" spans="2:15" ht="15.75" thickBot="1">
      <c r="B69" s="14"/>
      <c r="C69" s="62" t="s">
        <v>84</v>
      </c>
      <c r="D69" s="131"/>
      <c r="E69" s="72" t="s">
        <v>64</v>
      </c>
      <c r="F69" s="157">
        <v>200</v>
      </c>
      <c r="G69" s="157">
        <v>20</v>
      </c>
      <c r="H69" s="173">
        <v>10</v>
      </c>
      <c r="I69" s="154"/>
      <c r="J69" s="194">
        <v>32</v>
      </c>
      <c r="K69" s="64">
        <f>SUM(B69*J69)</f>
        <v>0</v>
      </c>
      <c r="L69" s="66">
        <f t="shared" si="25"/>
        <v>0</v>
      </c>
    </row>
    <row r="70" spans="2:15" s="22" customFormat="1" ht="15.75" thickBot="1">
      <c r="B70" s="32"/>
      <c r="C70" s="90"/>
      <c r="D70" s="133"/>
      <c r="E70" s="91" t="s">
        <v>163</v>
      </c>
      <c r="F70" s="171" t="s">
        <v>162</v>
      </c>
      <c r="G70" s="172"/>
      <c r="H70" s="172"/>
      <c r="I70" s="172"/>
      <c r="J70" s="172"/>
      <c r="K70" s="64"/>
      <c r="L70" s="77"/>
      <c r="M70" s="92"/>
      <c r="N70" s="30"/>
      <c r="O70" s="30"/>
    </row>
    <row r="71" spans="2:15" s="24" customFormat="1" ht="15.75" thickBot="1">
      <c r="B71" s="14"/>
      <c r="C71" s="94" t="s">
        <v>164</v>
      </c>
      <c r="D71" s="131">
        <f>B71*F71</f>
        <v>0</v>
      </c>
      <c r="E71" s="72" t="s">
        <v>165</v>
      </c>
      <c r="F71" s="154">
        <v>200</v>
      </c>
      <c r="G71" s="157">
        <v>50</v>
      </c>
      <c r="H71" s="153">
        <v>2.7</v>
      </c>
      <c r="I71" s="153">
        <v>27</v>
      </c>
      <c r="J71" s="194">
        <f>SUM(F71*H71)</f>
        <v>540</v>
      </c>
      <c r="K71" s="64">
        <f>SUM(B71*J71)</f>
        <v>0</v>
      </c>
      <c r="L71" s="77">
        <f>B71*G71</f>
        <v>0</v>
      </c>
      <c r="M71" s="95"/>
    </row>
    <row r="72" spans="2:15" ht="15.75" thickBot="1">
      <c r="B72" s="14"/>
      <c r="C72" s="94" t="s">
        <v>164</v>
      </c>
      <c r="D72" s="131">
        <f t="shared" ref="D72:D83" si="26">B72*F72</f>
        <v>0</v>
      </c>
      <c r="E72" s="72" t="s">
        <v>166</v>
      </c>
      <c r="F72" s="154">
        <v>200</v>
      </c>
      <c r="G72" s="157">
        <v>50</v>
      </c>
      <c r="H72" s="177">
        <v>1.5</v>
      </c>
      <c r="I72" s="178">
        <f t="shared" ref="I72:I83" si="27">SUM(G72/10)</f>
        <v>5</v>
      </c>
      <c r="J72" s="198">
        <f>SUM(F72*H72)</f>
        <v>300</v>
      </c>
      <c r="K72" s="64">
        <f t="shared" ref="K72:K83" si="28">SUM(B72*J72)</f>
        <v>0</v>
      </c>
      <c r="L72" s="77">
        <f t="shared" ref="L72:L83" si="29">B72*G72</f>
        <v>0</v>
      </c>
    </row>
    <row r="73" spans="2:15" s="21" customFormat="1" ht="15.75" thickBot="1">
      <c r="B73" s="14"/>
      <c r="C73" s="94" t="s">
        <v>164</v>
      </c>
      <c r="D73" s="131">
        <f t="shared" si="26"/>
        <v>0</v>
      </c>
      <c r="E73" s="63" t="s">
        <v>50</v>
      </c>
      <c r="F73" s="154">
        <v>200</v>
      </c>
      <c r="G73" s="157">
        <v>50</v>
      </c>
      <c r="H73" s="153">
        <v>4</v>
      </c>
      <c r="I73" s="153">
        <f t="shared" si="27"/>
        <v>5</v>
      </c>
      <c r="J73" s="194">
        <f t="shared" ref="J73:J74" si="30">SUM(F73*H73)</f>
        <v>800</v>
      </c>
      <c r="K73" s="64">
        <f t="shared" si="28"/>
        <v>0</v>
      </c>
      <c r="L73" s="77">
        <f t="shared" si="29"/>
        <v>0</v>
      </c>
      <c r="M73" s="96"/>
    </row>
    <row r="74" spans="2:15" ht="15.75" thickBot="1">
      <c r="B74" s="14"/>
      <c r="C74" s="94" t="s">
        <v>164</v>
      </c>
      <c r="D74" s="131">
        <f t="shared" si="26"/>
        <v>0</v>
      </c>
      <c r="E74" s="72" t="s">
        <v>238</v>
      </c>
      <c r="F74" s="154">
        <v>200</v>
      </c>
      <c r="G74" s="157">
        <v>50</v>
      </c>
      <c r="H74" s="153">
        <v>0.4</v>
      </c>
      <c r="I74" s="153">
        <f t="shared" si="27"/>
        <v>5</v>
      </c>
      <c r="J74" s="194">
        <f t="shared" si="30"/>
        <v>80</v>
      </c>
      <c r="K74" s="64">
        <f t="shared" si="28"/>
        <v>0</v>
      </c>
      <c r="L74" s="77">
        <f t="shared" si="29"/>
        <v>0</v>
      </c>
    </row>
    <row r="75" spans="2:15" ht="15.75" thickBot="1">
      <c r="B75" s="14"/>
      <c r="C75" s="94" t="s">
        <v>164</v>
      </c>
      <c r="D75" s="131">
        <f t="shared" si="26"/>
        <v>0</v>
      </c>
      <c r="E75" s="97" t="s">
        <v>167</v>
      </c>
      <c r="F75" s="154">
        <v>200</v>
      </c>
      <c r="G75" s="157">
        <v>50</v>
      </c>
      <c r="H75" s="153">
        <v>0.9</v>
      </c>
      <c r="I75" s="153">
        <f t="shared" si="27"/>
        <v>5</v>
      </c>
      <c r="J75" s="194">
        <f t="shared" ref="J75:J78" si="31">SUM(F75*H75)</f>
        <v>180</v>
      </c>
      <c r="K75" s="64">
        <f t="shared" si="28"/>
        <v>0</v>
      </c>
      <c r="L75" s="77">
        <f t="shared" si="29"/>
        <v>0</v>
      </c>
    </row>
    <row r="76" spans="2:15" ht="15.75" thickBot="1">
      <c r="B76" s="14"/>
      <c r="C76" s="94" t="s">
        <v>164</v>
      </c>
      <c r="D76" s="131">
        <f t="shared" si="26"/>
        <v>0</v>
      </c>
      <c r="E76" s="97" t="s">
        <v>168</v>
      </c>
      <c r="F76" s="154">
        <v>200</v>
      </c>
      <c r="G76" s="157">
        <v>50</v>
      </c>
      <c r="H76" s="153">
        <v>0.5</v>
      </c>
      <c r="I76" s="153">
        <f t="shared" si="27"/>
        <v>5</v>
      </c>
      <c r="J76" s="194">
        <f t="shared" si="31"/>
        <v>100</v>
      </c>
      <c r="K76" s="64">
        <f t="shared" si="28"/>
        <v>0</v>
      </c>
      <c r="L76" s="77">
        <f t="shared" si="29"/>
        <v>0</v>
      </c>
    </row>
    <row r="77" spans="2:15" ht="15.75" thickBot="1">
      <c r="B77" s="14"/>
      <c r="C77" s="94" t="s">
        <v>164</v>
      </c>
      <c r="D77" s="131">
        <f t="shared" si="26"/>
        <v>0</v>
      </c>
      <c r="E77" s="97" t="s">
        <v>237</v>
      </c>
      <c r="F77" s="154">
        <v>200</v>
      </c>
      <c r="G77" s="157">
        <v>50</v>
      </c>
      <c r="H77" s="153">
        <v>0.6</v>
      </c>
      <c r="I77" s="153"/>
      <c r="J77" s="194">
        <f t="shared" si="31"/>
        <v>120</v>
      </c>
      <c r="K77" s="64"/>
      <c r="L77" s="77">
        <f t="shared" si="29"/>
        <v>0</v>
      </c>
    </row>
    <row r="78" spans="2:15" ht="15.75" thickBot="1">
      <c r="B78" s="14"/>
      <c r="C78" s="94" t="s">
        <v>164</v>
      </c>
      <c r="D78" s="131">
        <f t="shared" si="26"/>
        <v>0</v>
      </c>
      <c r="E78" s="97" t="s">
        <v>43</v>
      </c>
      <c r="F78" s="154">
        <v>200</v>
      </c>
      <c r="G78" s="157">
        <v>50</v>
      </c>
      <c r="H78" s="153">
        <v>2.25</v>
      </c>
      <c r="I78" s="153">
        <f t="shared" si="27"/>
        <v>5</v>
      </c>
      <c r="J78" s="194">
        <f t="shared" si="31"/>
        <v>450</v>
      </c>
      <c r="K78" s="64">
        <f t="shared" si="28"/>
        <v>0</v>
      </c>
      <c r="L78" s="77">
        <f t="shared" si="29"/>
        <v>0</v>
      </c>
    </row>
    <row r="79" spans="2:15" ht="15.75" customHeight="1" thickBot="1">
      <c r="B79" s="14"/>
      <c r="C79" s="94" t="s">
        <v>164</v>
      </c>
      <c r="D79" s="131">
        <f t="shared" si="26"/>
        <v>0</v>
      </c>
      <c r="E79" s="97" t="s">
        <v>263</v>
      </c>
      <c r="F79" s="154">
        <v>200</v>
      </c>
      <c r="G79" s="157">
        <v>50</v>
      </c>
      <c r="H79" s="153"/>
      <c r="I79" s="153"/>
      <c r="J79" s="194">
        <v>174</v>
      </c>
      <c r="K79" s="64">
        <f>SUM(B79*J79)</f>
        <v>0</v>
      </c>
      <c r="L79" s="77">
        <f t="shared" si="29"/>
        <v>0</v>
      </c>
    </row>
    <row r="80" spans="2:15" s="24" customFormat="1" ht="15.75" thickBot="1">
      <c r="B80" s="14"/>
      <c r="C80" s="94" t="s">
        <v>164</v>
      </c>
      <c r="D80" s="131">
        <f t="shared" si="26"/>
        <v>0</v>
      </c>
      <c r="E80" s="97" t="s">
        <v>169</v>
      </c>
      <c r="F80" s="154">
        <v>200</v>
      </c>
      <c r="G80" s="157">
        <v>50</v>
      </c>
      <c r="H80" s="153">
        <f>SUM(G80/100)</f>
        <v>0.5</v>
      </c>
      <c r="I80" s="153">
        <f t="shared" si="27"/>
        <v>5</v>
      </c>
      <c r="J80" s="194">
        <v>700</v>
      </c>
      <c r="K80" s="64">
        <f t="shared" si="28"/>
        <v>0</v>
      </c>
      <c r="L80" s="77">
        <f t="shared" si="29"/>
        <v>0</v>
      </c>
      <c r="M80" s="95"/>
    </row>
    <row r="81" spans="2:15" s="24" customFormat="1" ht="15.75" thickBot="1">
      <c r="B81" s="14"/>
      <c r="C81" s="94" t="s">
        <v>164</v>
      </c>
      <c r="D81" s="131">
        <f t="shared" si="26"/>
        <v>0</v>
      </c>
      <c r="E81" s="72" t="s">
        <v>170</v>
      </c>
      <c r="F81" s="154">
        <v>200</v>
      </c>
      <c r="G81" s="157">
        <v>50</v>
      </c>
      <c r="H81" s="153">
        <f t="shared" ref="H81:H83" si="32">SUM(G81/100)</f>
        <v>0.5</v>
      </c>
      <c r="I81" s="153">
        <f t="shared" si="27"/>
        <v>5</v>
      </c>
      <c r="J81" s="194">
        <v>680</v>
      </c>
      <c r="K81" s="64">
        <f t="shared" si="28"/>
        <v>0</v>
      </c>
      <c r="L81" s="77">
        <f t="shared" si="29"/>
        <v>0</v>
      </c>
      <c r="M81" s="95"/>
    </row>
    <row r="82" spans="2:15" s="24" customFormat="1" ht="15.75" thickBot="1">
      <c r="B82" s="14"/>
      <c r="C82" s="94" t="s">
        <v>164</v>
      </c>
      <c r="D82" s="131">
        <f t="shared" si="26"/>
        <v>0</v>
      </c>
      <c r="E82" s="98" t="s">
        <v>44</v>
      </c>
      <c r="F82" s="154">
        <v>200</v>
      </c>
      <c r="G82" s="157">
        <v>50</v>
      </c>
      <c r="H82" s="153">
        <f t="shared" si="32"/>
        <v>0.5</v>
      </c>
      <c r="I82" s="153">
        <f t="shared" si="27"/>
        <v>5</v>
      </c>
      <c r="J82" s="194">
        <v>340</v>
      </c>
      <c r="K82" s="64">
        <f t="shared" si="28"/>
        <v>0</v>
      </c>
      <c r="L82" s="77">
        <f t="shared" si="29"/>
        <v>0</v>
      </c>
      <c r="M82" s="95"/>
    </row>
    <row r="83" spans="2:15" s="24" customFormat="1" ht="15.75" thickBot="1">
      <c r="B83" s="14"/>
      <c r="C83" s="94" t="s">
        <v>164</v>
      </c>
      <c r="D83" s="131">
        <f t="shared" si="26"/>
        <v>0</v>
      </c>
      <c r="E83" s="98" t="s">
        <v>4</v>
      </c>
      <c r="F83" s="154">
        <v>200</v>
      </c>
      <c r="G83" s="157">
        <v>50</v>
      </c>
      <c r="H83" s="153">
        <f t="shared" si="32"/>
        <v>0.5</v>
      </c>
      <c r="I83" s="153">
        <f t="shared" si="27"/>
        <v>5</v>
      </c>
      <c r="J83" s="194">
        <v>380</v>
      </c>
      <c r="K83" s="64">
        <f t="shared" si="28"/>
        <v>0</v>
      </c>
      <c r="L83" s="77">
        <f t="shared" si="29"/>
        <v>0</v>
      </c>
      <c r="M83" s="95"/>
    </row>
    <row r="84" spans="2:15" s="22" customFormat="1" ht="15.75" thickBot="1">
      <c r="B84" s="33"/>
      <c r="C84" s="99"/>
      <c r="D84" s="134"/>
      <c r="E84" s="100" t="s">
        <v>171</v>
      </c>
      <c r="F84" s="160" t="s">
        <v>172</v>
      </c>
      <c r="G84" s="161"/>
      <c r="H84" s="161"/>
      <c r="I84" s="161"/>
      <c r="J84" s="161"/>
      <c r="K84" s="64"/>
      <c r="L84" s="77"/>
      <c r="M84" s="92"/>
      <c r="N84" s="30"/>
      <c r="O84" s="30"/>
    </row>
    <row r="85" spans="2:15" ht="15.75" thickBot="1">
      <c r="B85" s="14"/>
      <c r="C85" s="62" t="s">
        <v>86</v>
      </c>
      <c r="D85" s="131"/>
      <c r="E85" s="101" t="s">
        <v>173</v>
      </c>
      <c r="F85" s="179"/>
      <c r="G85" s="179"/>
      <c r="H85" s="180"/>
      <c r="I85" s="180">
        <v>25</v>
      </c>
      <c r="J85" s="199">
        <v>63.75</v>
      </c>
      <c r="K85" s="102">
        <f t="shared" ref="K85:K107" si="33">SUM(B85*J85)</f>
        <v>0</v>
      </c>
      <c r="L85" s="66">
        <f t="shared" ref="L85:L93" si="34">B85*I85</f>
        <v>0</v>
      </c>
    </row>
    <row r="86" spans="2:15" ht="15.75" thickBot="1">
      <c r="B86" s="14"/>
      <c r="C86" s="62" t="s">
        <v>86</v>
      </c>
      <c r="D86" s="131"/>
      <c r="E86" s="72" t="s">
        <v>174</v>
      </c>
      <c r="F86" s="154"/>
      <c r="G86" s="154"/>
      <c r="H86" s="153"/>
      <c r="I86" s="153">
        <v>25</v>
      </c>
      <c r="J86" s="194">
        <v>72.5</v>
      </c>
      <c r="K86" s="64">
        <f t="shared" si="33"/>
        <v>0</v>
      </c>
      <c r="L86" s="66">
        <f t="shared" si="34"/>
        <v>0</v>
      </c>
    </row>
    <row r="87" spans="2:15" ht="15.75" thickBot="1">
      <c r="B87" s="14"/>
      <c r="C87" s="62" t="s">
        <v>86</v>
      </c>
      <c r="D87" s="131"/>
      <c r="E87" s="72" t="s">
        <v>175</v>
      </c>
      <c r="F87" s="154"/>
      <c r="G87" s="154"/>
      <c r="H87" s="153"/>
      <c r="I87" s="153">
        <v>25</v>
      </c>
      <c r="J87" s="194">
        <v>50</v>
      </c>
      <c r="K87" s="64">
        <f>SUM(B87*J87)</f>
        <v>0</v>
      </c>
      <c r="L87" s="66">
        <f t="shared" si="34"/>
        <v>0</v>
      </c>
    </row>
    <row r="88" spans="2:15" ht="15.75" thickBot="1">
      <c r="B88" s="14"/>
      <c r="C88" s="62" t="s">
        <v>86</v>
      </c>
      <c r="D88" s="131"/>
      <c r="E88" s="72" t="s">
        <v>176</v>
      </c>
      <c r="F88" s="154"/>
      <c r="G88" s="154"/>
      <c r="H88" s="153"/>
      <c r="I88" s="153">
        <v>25</v>
      </c>
      <c r="J88" s="194">
        <v>56.25</v>
      </c>
      <c r="K88" s="64">
        <f t="shared" si="33"/>
        <v>0</v>
      </c>
      <c r="L88" s="66">
        <f t="shared" si="34"/>
        <v>0</v>
      </c>
    </row>
    <row r="89" spans="2:15" ht="15.75" thickBot="1">
      <c r="B89" s="14"/>
      <c r="C89" s="62" t="s">
        <v>86</v>
      </c>
      <c r="D89" s="131"/>
      <c r="E89" s="72" t="s">
        <v>10</v>
      </c>
      <c r="F89" s="154"/>
      <c r="G89" s="154"/>
      <c r="H89" s="153"/>
      <c r="I89" s="153">
        <v>20</v>
      </c>
      <c r="J89" s="194">
        <v>48</v>
      </c>
      <c r="K89" s="64">
        <f t="shared" si="33"/>
        <v>0</v>
      </c>
      <c r="L89" s="66">
        <f t="shared" si="34"/>
        <v>0</v>
      </c>
    </row>
    <row r="90" spans="2:15" ht="15.75" thickBot="1">
      <c r="B90" s="14"/>
      <c r="C90" s="62" t="s">
        <v>86</v>
      </c>
      <c r="D90" s="131"/>
      <c r="E90" s="72" t="s">
        <v>255</v>
      </c>
      <c r="F90" s="154"/>
      <c r="G90" s="154"/>
      <c r="H90" s="155"/>
      <c r="I90" s="155">
        <v>10</v>
      </c>
      <c r="J90" s="194">
        <v>11</v>
      </c>
      <c r="K90" s="64">
        <f t="shared" si="33"/>
        <v>0</v>
      </c>
      <c r="L90" s="66">
        <f t="shared" si="34"/>
        <v>0</v>
      </c>
    </row>
    <row r="91" spans="2:15" ht="15.75" thickBot="1">
      <c r="B91" s="14"/>
      <c r="C91" s="62" t="s">
        <v>86</v>
      </c>
      <c r="D91" s="131"/>
      <c r="E91" s="98" t="s">
        <v>11</v>
      </c>
      <c r="F91" s="154"/>
      <c r="G91" s="154"/>
      <c r="H91" s="153"/>
      <c r="I91" s="153">
        <v>25</v>
      </c>
      <c r="J91" s="194">
        <v>77.5</v>
      </c>
      <c r="K91" s="64">
        <f t="shared" si="33"/>
        <v>0</v>
      </c>
      <c r="L91" s="66">
        <f t="shared" si="34"/>
        <v>0</v>
      </c>
    </row>
    <row r="92" spans="2:15" ht="15.75" thickBot="1">
      <c r="B92" s="14"/>
      <c r="C92" s="62" t="s">
        <v>86</v>
      </c>
      <c r="D92" s="131"/>
      <c r="E92" s="98" t="s">
        <v>241</v>
      </c>
      <c r="F92" s="154"/>
      <c r="G92" s="154"/>
      <c r="H92" s="153"/>
      <c r="I92" s="153">
        <v>20</v>
      </c>
      <c r="J92" s="194">
        <v>58</v>
      </c>
      <c r="K92" s="64">
        <f t="shared" si="33"/>
        <v>0</v>
      </c>
      <c r="L92" s="66">
        <f t="shared" si="34"/>
        <v>0</v>
      </c>
    </row>
    <row r="93" spans="2:15" ht="15.75" thickBot="1">
      <c r="B93" s="14"/>
      <c r="C93" s="62" t="s">
        <v>86</v>
      </c>
      <c r="D93" s="131"/>
      <c r="E93" s="98" t="s">
        <v>177</v>
      </c>
      <c r="F93" s="154"/>
      <c r="G93" s="154"/>
      <c r="H93" s="153"/>
      <c r="I93" s="153">
        <v>25</v>
      </c>
      <c r="J93" s="194">
        <v>87.5</v>
      </c>
      <c r="K93" s="64">
        <f t="shared" si="33"/>
        <v>0</v>
      </c>
      <c r="L93" s="66">
        <f t="shared" si="34"/>
        <v>0</v>
      </c>
    </row>
    <row r="94" spans="2:15" s="22" customFormat="1" ht="13.5" customHeight="1" thickBot="1">
      <c r="B94" s="34"/>
      <c r="C94" s="103"/>
      <c r="D94" s="135"/>
      <c r="E94" s="104" t="s">
        <v>178</v>
      </c>
      <c r="F94" s="160" t="s">
        <v>172</v>
      </c>
      <c r="G94" s="161"/>
      <c r="H94" s="161"/>
      <c r="I94" s="161"/>
      <c r="J94" s="161"/>
      <c r="K94" s="64"/>
      <c r="L94" s="77"/>
      <c r="M94" s="92"/>
      <c r="N94" s="30"/>
      <c r="O94" s="30"/>
    </row>
    <row r="95" spans="2:15" ht="15.75" thickBot="1">
      <c r="B95" s="14"/>
      <c r="C95" s="62" t="s">
        <v>86</v>
      </c>
      <c r="D95" s="131"/>
      <c r="E95" s="105" t="s">
        <v>179</v>
      </c>
      <c r="F95" s="181"/>
      <c r="G95" s="154">
        <v>230</v>
      </c>
      <c r="H95" s="153">
        <f t="shared" ref="H95:H107" si="35">SUM(G95/100)</f>
        <v>2.2999999999999998</v>
      </c>
      <c r="I95" s="153">
        <f t="shared" ref="I95:I107" si="36">SUM(G95/10)</f>
        <v>23</v>
      </c>
      <c r="J95" s="194">
        <f>G95/4</f>
        <v>57.5</v>
      </c>
      <c r="K95" s="64">
        <f t="shared" si="33"/>
        <v>0</v>
      </c>
      <c r="L95" s="66">
        <f t="shared" ref="L95:L97" si="37">B95*I95</f>
        <v>0</v>
      </c>
    </row>
    <row r="96" spans="2:15" s="24" customFormat="1" ht="15.75" thickBot="1">
      <c r="B96" s="14"/>
      <c r="C96" s="62" t="s">
        <v>86</v>
      </c>
      <c r="D96" s="131"/>
      <c r="E96" s="105" t="s">
        <v>19</v>
      </c>
      <c r="F96" s="181"/>
      <c r="G96" s="154"/>
      <c r="H96" s="153"/>
      <c r="I96" s="153">
        <v>15</v>
      </c>
      <c r="J96" s="194">
        <v>28.5</v>
      </c>
      <c r="K96" s="64">
        <f t="shared" si="33"/>
        <v>0</v>
      </c>
      <c r="L96" s="66">
        <f t="shared" si="37"/>
        <v>0</v>
      </c>
      <c r="M96" s="95"/>
    </row>
    <row r="97" spans="2:15" ht="15.75" thickBot="1">
      <c r="B97" s="14"/>
      <c r="C97" s="62" t="s">
        <v>86</v>
      </c>
      <c r="D97" s="131"/>
      <c r="E97" s="98" t="s">
        <v>180</v>
      </c>
      <c r="F97" s="154">
        <v>120</v>
      </c>
      <c r="G97" s="154">
        <v>400</v>
      </c>
      <c r="H97" s="153">
        <f t="shared" si="35"/>
        <v>4</v>
      </c>
      <c r="I97" s="153">
        <f t="shared" si="36"/>
        <v>40</v>
      </c>
      <c r="J97" s="194">
        <f>SUM(F97*H97)</f>
        <v>480</v>
      </c>
      <c r="K97" s="64">
        <f t="shared" si="33"/>
        <v>0</v>
      </c>
      <c r="L97" s="66">
        <f t="shared" si="37"/>
        <v>0</v>
      </c>
    </row>
    <row r="98" spans="2:15" ht="15.75" thickBot="1">
      <c r="B98" s="14"/>
      <c r="C98" s="62" t="s">
        <v>84</v>
      </c>
      <c r="D98" s="131"/>
      <c r="E98" s="98" t="s">
        <v>181</v>
      </c>
      <c r="F98" s="154"/>
      <c r="G98" s="154">
        <v>40</v>
      </c>
      <c r="H98" s="153"/>
      <c r="I98" s="153"/>
      <c r="J98" s="194">
        <v>68</v>
      </c>
      <c r="K98" s="64">
        <f>SUM(B98*J98)</f>
        <v>0</v>
      </c>
      <c r="L98" s="66">
        <f>B98*G98</f>
        <v>0</v>
      </c>
    </row>
    <row r="99" spans="2:15" s="24" customFormat="1" ht="15.75" thickBot="1">
      <c r="B99" s="14"/>
      <c r="C99" s="62" t="s">
        <v>84</v>
      </c>
      <c r="D99" s="131"/>
      <c r="E99" s="98" t="s">
        <v>182</v>
      </c>
      <c r="F99" s="154">
        <v>100</v>
      </c>
      <c r="G99" s="154">
        <v>332</v>
      </c>
      <c r="H99" s="153">
        <f t="shared" si="35"/>
        <v>3.32</v>
      </c>
      <c r="I99" s="153">
        <f t="shared" si="36"/>
        <v>33.200000000000003</v>
      </c>
      <c r="J99" s="194">
        <f>G99/4</f>
        <v>83</v>
      </c>
      <c r="K99" s="64">
        <f t="shared" si="33"/>
        <v>0</v>
      </c>
      <c r="L99" s="66">
        <f t="shared" ref="L99" si="38">B99*G99</f>
        <v>0</v>
      </c>
      <c r="M99" s="95"/>
    </row>
    <row r="100" spans="2:15" ht="15.75" thickBot="1">
      <c r="B100" s="14"/>
      <c r="C100" s="62" t="s">
        <v>86</v>
      </c>
      <c r="D100" s="131"/>
      <c r="E100" s="98" t="s">
        <v>183</v>
      </c>
      <c r="F100" s="154">
        <v>1</v>
      </c>
      <c r="G100" s="154">
        <v>277</v>
      </c>
      <c r="H100" s="153">
        <f t="shared" si="35"/>
        <v>2.77</v>
      </c>
      <c r="I100" s="153">
        <f t="shared" si="36"/>
        <v>27.7</v>
      </c>
      <c r="J100" s="194">
        <f>G100*F100</f>
        <v>277</v>
      </c>
      <c r="K100" s="64">
        <f t="shared" si="33"/>
        <v>0</v>
      </c>
      <c r="L100" s="66">
        <f t="shared" ref="L100:L107" si="39">B100*I100</f>
        <v>0</v>
      </c>
    </row>
    <row r="101" spans="2:15" s="24" customFormat="1" ht="15.75" thickBot="1">
      <c r="B101" s="14"/>
      <c r="C101" s="62" t="s">
        <v>86</v>
      </c>
      <c r="D101" s="131"/>
      <c r="E101" s="98" t="s">
        <v>184</v>
      </c>
      <c r="F101" s="154">
        <v>100</v>
      </c>
      <c r="G101" s="154">
        <v>283</v>
      </c>
      <c r="H101" s="153">
        <f t="shared" si="35"/>
        <v>2.83</v>
      </c>
      <c r="I101" s="153">
        <f t="shared" si="36"/>
        <v>28.3</v>
      </c>
      <c r="J101" s="194">
        <f t="shared" ref="J101:J107" si="40">SUM(F101*H101)</f>
        <v>283</v>
      </c>
      <c r="K101" s="64">
        <f t="shared" si="33"/>
        <v>0</v>
      </c>
      <c r="L101" s="66">
        <f t="shared" si="39"/>
        <v>0</v>
      </c>
      <c r="M101" s="95"/>
    </row>
    <row r="102" spans="2:15" s="24" customFormat="1" ht="15.75" thickBot="1">
      <c r="B102" s="14"/>
      <c r="C102" s="62" t="s">
        <v>86</v>
      </c>
      <c r="D102" s="131"/>
      <c r="E102" s="98" t="s">
        <v>12</v>
      </c>
      <c r="F102" s="154">
        <v>120</v>
      </c>
      <c r="G102" s="154">
        <v>504</v>
      </c>
      <c r="H102" s="153">
        <f t="shared" si="35"/>
        <v>5.04</v>
      </c>
      <c r="I102" s="153">
        <f t="shared" si="36"/>
        <v>50.4</v>
      </c>
      <c r="J102" s="194">
        <f t="shared" si="40"/>
        <v>604.79999999999995</v>
      </c>
      <c r="K102" s="64">
        <f t="shared" si="33"/>
        <v>0</v>
      </c>
      <c r="L102" s="66">
        <f t="shared" si="39"/>
        <v>0</v>
      </c>
      <c r="M102" s="95"/>
    </row>
    <row r="103" spans="2:15" ht="15.75" thickBot="1">
      <c r="B103" s="14"/>
      <c r="C103" s="62" t="s">
        <v>86</v>
      </c>
      <c r="D103" s="131"/>
      <c r="E103" s="63" t="s">
        <v>185</v>
      </c>
      <c r="F103" s="182">
        <v>50</v>
      </c>
      <c r="G103" s="183">
        <v>412</v>
      </c>
      <c r="H103" s="153">
        <f t="shared" si="35"/>
        <v>4.12</v>
      </c>
      <c r="I103" s="153">
        <f t="shared" si="36"/>
        <v>41.2</v>
      </c>
      <c r="J103" s="194">
        <f t="shared" si="40"/>
        <v>206</v>
      </c>
      <c r="K103" s="64">
        <f t="shared" si="33"/>
        <v>0</v>
      </c>
      <c r="L103" s="66">
        <f t="shared" si="39"/>
        <v>0</v>
      </c>
    </row>
    <row r="104" spans="2:15" ht="15.75" thickBot="1">
      <c r="B104" s="14"/>
      <c r="C104" s="62" t="s">
        <v>86</v>
      </c>
      <c r="D104" s="131"/>
      <c r="E104" s="98" t="s">
        <v>186</v>
      </c>
      <c r="F104" s="154">
        <v>120</v>
      </c>
      <c r="G104" s="154">
        <v>349</v>
      </c>
      <c r="H104" s="153">
        <f t="shared" si="35"/>
        <v>3.49</v>
      </c>
      <c r="I104" s="153">
        <f t="shared" si="36"/>
        <v>34.9</v>
      </c>
      <c r="J104" s="194">
        <f t="shared" si="40"/>
        <v>418.8</v>
      </c>
      <c r="K104" s="64">
        <f t="shared" si="33"/>
        <v>0</v>
      </c>
      <c r="L104" s="66">
        <f t="shared" si="39"/>
        <v>0</v>
      </c>
    </row>
    <row r="105" spans="2:15" s="24" customFormat="1" ht="15.75" thickBot="1">
      <c r="B105" s="14"/>
      <c r="C105" s="62" t="s">
        <v>86</v>
      </c>
      <c r="D105" s="131"/>
      <c r="E105" s="98" t="s">
        <v>187</v>
      </c>
      <c r="F105" s="154">
        <v>150</v>
      </c>
      <c r="G105" s="154">
        <v>550</v>
      </c>
      <c r="H105" s="153">
        <f t="shared" si="35"/>
        <v>5.5</v>
      </c>
      <c r="I105" s="153">
        <f t="shared" si="36"/>
        <v>55</v>
      </c>
      <c r="J105" s="194">
        <f t="shared" si="40"/>
        <v>825</v>
      </c>
      <c r="K105" s="64">
        <f t="shared" si="33"/>
        <v>0</v>
      </c>
      <c r="L105" s="66">
        <f t="shared" si="39"/>
        <v>0</v>
      </c>
      <c r="M105" s="95"/>
    </row>
    <row r="106" spans="2:15" s="24" customFormat="1" ht="15.75" thickBot="1">
      <c r="B106" s="14"/>
      <c r="C106" s="62" t="s">
        <v>86</v>
      </c>
      <c r="D106" s="131"/>
      <c r="E106" s="98" t="s">
        <v>188</v>
      </c>
      <c r="F106" s="154">
        <v>150</v>
      </c>
      <c r="G106" s="154">
        <v>350</v>
      </c>
      <c r="H106" s="153">
        <f t="shared" si="35"/>
        <v>3.5</v>
      </c>
      <c r="I106" s="153">
        <f t="shared" si="36"/>
        <v>35</v>
      </c>
      <c r="J106" s="194">
        <f t="shared" si="40"/>
        <v>525</v>
      </c>
      <c r="K106" s="64">
        <f t="shared" si="33"/>
        <v>0</v>
      </c>
      <c r="L106" s="66">
        <f t="shared" si="39"/>
        <v>0</v>
      </c>
      <c r="M106" s="95"/>
    </row>
    <row r="107" spans="2:15" s="24" customFormat="1" ht="15.75" thickBot="1">
      <c r="B107" s="14"/>
      <c r="C107" s="62" t="s">
        <v>86</v>
      </c>
      <c r="D107" s="131"/>
      <c r="E107" s="98" t="s">
        <v>189</v>
      </c>
      <c r="F107" s="154">
        <v>150</v>
      </c>
      <c r="G107" s="154">
        <v>700</v>
      </c>
      <c r="H107" s="153">
        <f t="shared" si="35"/>
        <v>7</v>
      </c>
      <c r="I107" s="153">
        <f t="shared" si="36"/>
        <v>70</v>
      </c>
      <c r="J107" s="194">
        <f t="shared" si="40"/>
        <v>1050</v>
      </c>
      <c r="K107" s="64">
        <f t="shared" si="33"/>
        <v>0</v>
      </c>
      <c r="L107" s="66">
        <f t="shared" si="39"/>
        <v>0</v>
      </c>
      <c r="M107" s="95"/>
    </row>
    <row r="108" spans="2:15" s="22" customFormat="1" ht="15.75" thickBot="1">
      <c r="B108" s="33"/>
      <c r="C108" s="99"/>
      <c r="D108" s="134"/>
      <c r="E108" s="100" t="s">
        <v>190</v>
      </c>
      <c r="F108" s="160" t="s">
        <v>191</v>
      </c>
      <c r="G108" s="161"/>
      <c r="H108" s="161"/>
      <c r="I108" s="161"/>
      <c r="J108" s="161"/>
      <c r="K108" s="64"/>
      <c r="L108" s="77"/>
      <c r="M108" s="92"/>
      <c r="N108" s="30"/>
      <c r="O108" s="30"/>
    </row>
    <row r="109" spans="2:15" ht="15.75" thickBot="1">
      <c r="B109" s="14"/>
      <c r="C109" s="62" t="s">
        <v>100</v>
      </c>
      <c r="D109" s="131"/>
      <c r="E109" s="98" t="s">
        <v>21</v>
      </c>
      <c r="F109" s="154">
        <v>50</v>
      </c>
      <c r="G109" s="154">
        <v>694</v>
      </c>
      <c r="H109" s="153">
        <f t="shared" ref="H109:H117" si="41">SUM(G109/100)</f>
        <v>6.94</v>
      </c>
      <c r="I109" s="153">
        <f t="shared" ref="I109:I117" si="42">SUM(G109/10)</f>
        <v>69.400000000000006</v>
      </c>
      <c r="J109" s="194">
        <f>SUM(F109*H109)</f>
        <v>347</v>
      </c>
      <c r="K109" s="64">
        <f>SUM(B109*J109)</f>
        <v>0</v>
      </c>
      <c r="L109" s="66">
        <f>B109*I109</f>
        <v>0</v>
      </c>
    </row>
    <row r="110" spans="2:15" ht="15.75" thickBot="1">
      <c r="B110" s="14"/>
      <c r="C110" s="62" t="s">
        <v>100</v>
      </c>
      <c r="D110" s="131"/>
      <c r="E110" s="98" t="s">
        <v>192</v>
      </c>
      <c r="F110" s="154">
        <v>50</v>
      </c>
      <c r="G110" s="154">
        <v>617</v>
      </c>
      <c r="H110" s="153">
        <f t="shared" si="41"/>
        <v>6.17</v>
      </c>
      <c r="I110" s="153">
        <f t="shared" si="42"/>
        <v>61.7</v>
      </c>
      <c r="J110" s="194">
        <f>SUM(F110*H110)</f>
        <v>308.5</v>
      </c>
      <c r="K110" s="64">
        <f t="shared" ref="K110:K176" si="43">SUM(B110*J110)</f>
        <v>0</v>
      </c>
      <c r="L110" s="66">
        <f>B110*I110</f>
        <v>0</v>
      </c>
    </row>
    <row r="111" spans="2:15" ht="15.75" thickBot="1">
      <c r="B111" s="14"/>
      <c r="C111" s="62" t="s">
        <v>100</v>
      </c>
      <c r="D111" s="131"/>
      <c r="E111" s="105" t="s">
        <v>264</v>
      </c>
      <c r="F111" s="154"/>
      <c r="G111" s="154"/>
      <c r="H111" s="153"/>
      <c r="I111" s="153">
        <v>70</v>
      </c>
      <c r="J111" s="194">
        <v>315</v>
      </c>
      <c r="K111" s="64">
        <f>SUM(B111*J111)</f>
        <v>0</v>
      </c>
      <c r="L111" s="66">
        <f>B111*I111</f>
        <v>0</v>
      </c>
    </row>
    <row r="112" spans="2:15" ht="15.75" thickBot="1">
      <c r="B112" s="14"/>
      <c r="C112" s="62" t="s">
        <v>100</v>
      </c>
      <c r="D112" s="131"/>
      <c r="E112" s="98" t="s">
        <v>22</v>
      </c>
      <c r="F112" s="154">
        <v>50</v>
      </c>
      <c r="G112" s="154">
        <v>500</v>
      </c>
      <c r="H112" s="153">
        <f t="shared" si="41"/>
        <v>5</v>
      </c>
      <c r="I112" s="153">
        <f t="shared" si="42"/>
        <v>50</v>
      </c>
      <c r="J112" s="194">
        <f>SUM(F112*H112)</f>
        <v>250</v>
      </c>
      <c r="K112" s="64">
        <f>SUM(B112*J112)</f>
        <v>0</v>
      </c>
      <c r="L112" s="66">
        <f>B112*I112</f>
        <v>0</v>
      </c>
    </row>
    <row r="113" spans="2:15" ht="15.75" thickBot="1">
      <c r="B113" s="14"/>
      <c r="C113" s="106" t="s">
        <v>254</v>
      </c>
      <c r="D113" s="131"/>
      <c r="E113" s="98" t="s">
        <v>252</v>
      </c>
      <c r="F113" s="154">
        <v>100</v>
      </c>
      <c r="G113" s="154">
        <v>25</v>
      </c>
      <c r="H113" s="153">
        <f t="shared" si="41"/>
        <v>0.25</v>
      </c>
      <c r="I113" s="153"/>
      <c r="J113" s="194">
        <v>152</v>
      </c>
      <c r="K113" s="64">
        <f>SUM(B113*J113)</f>
        <v>0</v>
      </c>
      <c r="L113" s="66">
        <f>B113*G113</f>
        <v>0</v>
      </c>
    </row>
    <row r="114" spans="2:15" ht="15.75" thickBot="1">
      <c r="B114" s="14"/>
      <c r="C114" s="106" t="s">
        <v>254</v>
      </c>
      <c r="D114" s="131"/>
      <c r="E114" s="98" t="s">
        <v>244</v>
      </c>
      <c r="F114" s="154">
        <v>100</v>
      </c>
      <c r="G114" s="154">
        <v>20</v>
      </c>
      <c r="H114" s="153">
        <f t="shared" si="41"/>
        <v>0.2</v>
      </c>
      <c r="I114" s="153"/>
      <c r="J114" s="194">
        <v>114</v>
      </c>
      <c r="K114" s="64">
        <f>SUM(B114*J114)</f>
        <v>0</v>
      </c>
      <c r="L114" s="66">
        <f>B114*G114</f>
        <v>0</v>
      </c>
    </row>
    <row r="115" spans="2:15" ht="15.75" thickBot="1">
      <c r="B115" s="14"/>
      <c r="C115" s="62" t="s">
        <v>84</v>
      </c>
      <c r="D115" s="131"/>
      <c r="E115" s="105" t="s">
        <v>48</v>
      </c>
      <c r="F115" s="154">
        <v>100</v>
      </c>
      <c r="G115" s="154">
        <v>55</v>
      </c>
      <c r="H115" s="153">
        <f t="shared" si="41"/>
        <v>0.55000000000000004</v>
      </c>
      <c r="I115" s="153">
        <f t="shared" si="42"/>
        <v>5.5</v>
      </c>
      <c r="J115" s="194">
        <f>G115/2</f>
        <v>27.5</v>
      </c>
      <c r="K115" s="64">
        <f t="shared" si="43"/>
        <v>0</v>
      </c>
      <c r="L115" s="66">
        <f t="shared" ref="L115:L117" si="44">B115*G115</f>
        <v>0</v>
      </c>
    </row>
    <row r="116" spans="2:15" ht="15.75" thickBot="1">
      <c r="B116" s="14"/>
      <c r="C116" s="62" t="s">
        <v>84</v>
      </c>
      <c r="D116" s="131"/>
      <c r="E116" s="98" t="s">
        <v>23</v>
      </c>
      <c r="F116" s="154">
        <v>100</v>
      </c>
      <c r="G116" s="154">
        <v>60</v>
      </c>
      <c r="H116" s="153">
        <f t="shared" si="41"/>
        <v>0.6</v>
      </c>
      <c r="I116" s="153">
        <f t="shared" si="42"/>
        <v>6</v>
      </c>
      <c r="J116" s="194">
        <f>G116/2</f>
        <v>30</v>
      </c>
      <c r="K116" s="64">
        <f t="shared" si="43"/>
        <v>0</v>
      </c>
      <c r="L116" s="66">
        <f t="shared" si="44"/>
        <v>0</v>
      </c>
    </row>
    <row r="117" spans="2:15" ht="15.75" thickBot="1">
      <c r="B117" s="14"/>
      <c r="C117" s="62" t="s">
        <v>84</v>
      </c>
      <c r="D117" s="131"/>
      <c r="E117" s="98" t="s">
        <v>24</v>
      </c>
      <c r="F117" s="154">
        <v>100</v>
      </c>
      <c r="G117" s="154">
        <v>95</v>
      </c>
      <c r="H117" s="153">
        <f t="shared" si="41"/>
        <v>0.95</v>
      </c>
      <c r="I117" s="153">
        <f t="shared" si="42"/>
        <v>9.5</v>
      </c>
      <c r="J117" s="194">
        <f>G117/2</f>
        <v>47.5</v>
      </c>
      <c r="K117" s="64">
        <f t="shared" si="43"/>
        <v>0</v>
      </c>
      <c r="L117" s="66">
        <f t="shared" si="44"/>
        <v>0</v>
      </c>
    </row>
    <row r="118" spans="2:15" s="22" customFormat="1" ht="15.75" thickBot="1">
      <c r="B118" s="33"/>
      <c r="C118" s="99"/>
      <c r="D118" s="134"/>
      <c r="E118" s="100" t="s">
        <v>193</v>
      </c>
      <c r="F118" s="160" t="s">
        <v>194</v>
      </c>
      <c r="G118" s="161"/>
      <c r="H118" s="161"/>
      <c r="I118" s="161"/>
      <c r="J118" s="161"/>
      <c r="K118" s="64"/>
      <c r="L118" s="77"/>
      <c r="M118" s="92"/>
      <c r="N118" s="30"/>
      <c r="O118" s="30"/>
    </row>
    <row r="119" spans="2:15" s="24" customFormat="1" ht="15.75" thickBot="1">
      <c r="B119" s="14"/>
      <c r="C119" s="62" t="s">
        <v>84</v>
      </c>
      <c r="D119" s="131"/>
      <c r="E119" s="72" t="s">
        <v>58</v>
      </c>
      <c r="F119" s="154"/>
      <c r="G119" s="157">
        <v>25</v>
      </c>
      <c r="H119" s="155">
        <v>10</v>
      </c>
      <c r="I119" s="157"/>
      <c r="J119" s="194">
        <v>112</v>
      </c>
      <c r="K119" s="64">
        <f t="shared" si="43"/>
        <v>0</v>
      </c>
      <c r="L119" s="66">
        <f>B119*G119</f>
        <v>0</v>
      </c>
      <c r="M119" s="95"/>
    </row>
    <row r="120" spans="2:15" s="24" customFormat="1" ht="15.75" thickBot="1">
      <c r="B120" s="14"/>
      <c r="C120" s="62" t="s">
        <v>84</v>
      </c>
      <c r="D120" s="131"/>
      <c r="E120" s="72" t="s">
        <v>37</v>
      </c>
      <c r="F120" s="154"/>
      <c r="G120" s="157">
        <v>25</v>
      </c>
      <c r="H120" s="155">
        <v>10</v>
      </c>
      <c r="I120" s="157"/>
      <c r="J120" s="194">
        <v>111.75</v>
      </c>
      <c r="K120" s="64">
        <f t="shared" si="43"/>
        <v>0</v>
      </c>
      <c r="L120" s="66">
        <f t="shared" ref="L120" si="45">B120*G120</f>
        <v>0</v>
      </c>
      <c r="M120" s="95"/>
    </row>
    <row r="121" spans="2:15" s="24" customFormat="1" ht="15.75" thickBot="1">
      <c r="B121" s="14"/>
      <c r="C121" s="62" t="s">
        <v>86</v>
      </c>
      <c r="D121" s="131"/>
      <c r="E121" s="72" t="s">
        <v>195</v>
      </c>
      <c r="F121" s="154"/>
      <c r="G121" s="157"/>
      <c r="H121" s="155"/>
      <c r="I121" s="157">
        <v>10</v>
      </c>
      <c r="J121" s="196">
        <v>54</v>
      </c>
      <c r="K121" s="64">
        <f>SUM(B121*J121)</f>
        <v>0</v>
      </c>
      <c r="L121" s="66">
        <f>B121*I121</f>
        <v>0</v>
      </c>
      <c r="M121" s="95"/>
    </row>
    <row r="122" spans="2:15" s="24" customFormat="1" ht="15.75" thickBot="1">
      <c r="B122" s="14"/>
      <c r="C122" s="62" t="s">
        <v>84</v>
      </c>
      <c r="D122" s="131"/>
      <c r="E122" s="72" t="s">
        <v>196</v>
      </c>
      <c r="F122" s="154"/>
      <c r="G122" s="157">
        <v>25</v>
      </c>
      <c r="H122" s="155">
        <v>15</v>
      </c>
      <c r="I122" s="157"/>
      <c r="J122" s="194">
        <v>63.75</v>
      </c>
      <c r="K122" s="64">
        <f t="shared" si="43"/>
        <v>0</v>
      </c>
      <c r="L122" s="66">
        <f>B122*G122</f>
        <v>0</v>
      </c>
      <c r="M122" s="95"/>
    </row>
    <row r="123" spans="2:15" ht="15.75" thickBot="1">
      <c r="B123" s="34"/>
      <c r="C123" s="103"/>
      <c r="D123" s="135"/>
      <c r="E123" s="104" t="s">
        <v>197</v>
      </c>
      <c r="F123" s="160" t="s">
        <v>198</v>
      </c>
      <c r="G123" s="161"/>
      <c r="H123" s="161"/>
      <c r="I123" s="161"/>
      <c r="J123" s="161"/>
      <c r="K123" s="64"/>
      <c r="L123" s="77"/>
    </row>
    <row r="124" spans="2:15" s="24" customFormat="1" ht="15.75" thickBot="1">
      <c r="B124" s="14"/>
      <c r="C124" s="62" t="s">
        <v>86</v>
      </c>
      <c r="D124" s="131"/>
      <c r="E124" s="72" t="s">
        <v>199</v>
      </c>
      <c r="F124" s="154"/>
      <c r="G124" s="154"/>
      <c r="H124" s="155"/>
      <c r="I124" s="155">
        <v>65</v>
      </c>
      <c r="J124" s="194">
        <v>45.5</v>
      </c>
      <c r="K124" s="64">
        <f t="shared" si="43"/>
        <v>0</v>
      </c>
      <c r="L124" s="66">
        <f t="shared" ref="L124:L128" si="46">B124*I124</f>
        <v>0</v>
      </c>
      <c r="M124" s="95"/>
    </row>
    <row r="125" spans="2:15" s="24" customFormat="1" ht="15.75" thickBot="1">
      <c r="B125" s="14"/>
      <c r="C125" s="62" t="s">
        <v>86</v>
      </c>
      <c r="D125" s="131"/>
      <c r="E125" s="98" t="s">
        <v>35</v>
      </c>
      <c r="F125" s="154"/>
      <c r="G125" s="154"/>
      <c r="H125" s="155"/>
      <c r="I125" s="155">
        <v>65</v>
      </c>
      <c r="J125" s="194">
        <v>52</v>
      </c>
      <c r="K125" s="64">
        <f t="shared" si="43"/>
        <v>0</v>
      </c>
      <c r="L125" s="66">
        <f t="shared" si="46"/>
        <v>0</v>
      </c>
      <c r="M125" s="95"/>
    </row>
    <row r="126" spans="2:15" s="24" customFormat="1" ht="15.75" thickBot="1">
      <c r="B126" s="14"/>
      <c r="C126" s="62" t="s">
        <v>86</v>
      </c>
      <c r="D126" s="131"/>
      <c r="E126" s="98" t="s">
        <v>36</v>
      </c>
      <c r="F126" s="154"/>
      <c r="G126" s="154"/>
      <c r="H126" s="155"/>
      <c r="I126" s="155">
        <v>65</v>
      </c>
      <c r="J126" s="194">
        <v>58</v>
      </c>
      <c r="K126" s="64">
        <f t="shared" si="43"/>
        <v>0</v>
      </c>
      <c r="L126" s="66">
        <f t="shared" si="46"/>
        <v>0</v>
      </c>
      <c r="M126" s="95"/>
    </row>
    <row r="127" spans="2:15" s="24" customFormat="1" ht="30.75" thickBot="1">
      <c r="B127" s="14"/>
      <c r="C127" s="62" t="s">
        <v>84</v>
      </c>
      <c r="D127" s="136"/>
      <c r="E127" s="107" t="s">
        <v>253</v>
      </c>
      <c r="F127" s="184"/>
      <c r="G127" s="184"/>
      <c r="H127" s="185"/>
      <c r="I127" s="185"/>
      <c r="J127" s="200"/>
      <c r="K127" s="64">
        <f t="shared" si="43"/>
        <v>0</v>
      </c>
      <c r="L127" s="66"/>
      <c r="M127" s="95"/>
    </row>
    <row r="128" spans="2:15" s="24" customFormat="1" ht="15.75" thickBot="1">
      <c r="B128" s="14"/>
      <c r="C128" s="62" t="s">
        <v>86</v>
      </c>
      <c r="D128" s="131"/>
      <c r="E128" s="98" t="s">
        <v>200</v>
      </c>
      <c r="F128" s="184">
        <v>100</v>
      </c>
      <c r="G128" s="154">
        <v>200</v>
      </c>
      <c r="H128" s="153">
        <f>SUM(G128/100)</f>
        <v>2</v>
      </c>
      <c r="I128" s="153">
        <f>SUM(G128/10)</f>
        <v>20</v>
      </c>
      <c r="J128" s="194">
        <f>SUM(F128*H128)</f>
        <v>200</v>
      </c>
      <c r="K128" s="64">
        <f t="shared" si="43"/>
        <v>0</v>
      </c>
      <c r="L128" s="66">
        <f t="shared" si="46"/>
        <v>0</v>
      </c>
      <c r="M128" s="95"/>
    </row>
    <row r="129" spans="2:15" s="22" customFormat="1" ht="15.75" thickBot="1">
      <c r="B129" s="34"/>
      <c r="C129" s="103"/>
      <c r="D129" s="135"/>
      <c r="E129" s="104" t="s">
        <v>201</v>
      </c>
      <c r="F129" s="160" t="s">
        <v>194</v>
      </c>
      <c r="G129" s="161"/>
      <c r="H129" s="161"/>
      <c r="I129" s="161"/>
      <c r="J129" s="161"/>
      <c r="K129" s="64"/>
      <c r="L129" s="77"/>
      <c r="M129" s="92"/>
      <c r="N129" s="30"/>
      <c r="O129" s="30"/>
    </row>
    <row r="130" spans="2:15" ht="15.75" thickBot="1">
      <c r="B130" s="14"/>
      <c r="C130" s="62" t="s">
        <v>86</v>
      </c>
      <c r="D130" s="131"/>
      <c r="E130" s="72" t="s">
        <v>202</v>
      </c>
      <c r="F130" s="154"/>
      <c r="G130" s="154"/>
      <c r="H130" s="155"/>
      <c r="I130" s="155">
        <v>14</v>
      </c>
      <c r="J130" s="194">
        <v>24.53</v>
      </c>
      <c r="K130" s="64">
        <f t="shared" si="43"/>
        <v>0</v>
      </c>
      <c r="L130" s="66">
        <f t="shared" ref="L130:L144" si="47">B130*I130</f>
        <v>0</v>
      </c>
    </row>
    <row r="131" spans="2:15" ht="15.75" thickBot="1">
      <c r="B131" s="14"/>
      <c r="C131" s="62" t="s">
        <v>86</v>
      </c>
      <c r="D131" s="131"/>
      <c r="E131" s="98" t="s">
        <v>203</v>
      </c>
      <c r="F131" s="154">
        <v>100</v>
      </c>
      <c r="G131" s="154">
        <v>356</v>
      </c>
      <c r="H131" s="153">
        <f t="shared" ref="H131:H149" si="48">SUM(G131/100)</f>
        <v>3.56</v>
      </c>
      <c r="I131" s="153">
        <f t="shared" ref="I131:I149" si="49">SUM(G131/10)</f>
        <v>35.6</v>
      </c>
      <c r="J131" s="194">
        <f t="shared" ref="J131:J144" si="50">SUM(F131*H131)</f>
        <v>356</v>
      </c>
      <c r="K131" s="64">
        <f t="shared" si="43"/>
        <v>0</v>
      </c>
      <c r="L131" s="66">
        <f t="shared" si="47"/>
        <v>0</v>
      </c>
    </row>
    <row r="132" spans="2:15" ht="15.75" thickBot="1">
      <c r="B132" s="14"/>
      <c r="C132" s="62" t="s">
        <v>86</v>
      </c>
      <c r="D132" s="131"/>
      <c r="E132" s="98" t="s">
        <v>204</v>
      </c>
      <c r="F132" s="154">
        <v>30</v>
      </c>
      <c r="G132" s="154">
        <v>221</v>
      </c>
      <c r="H132" s="153">
        <f t="shared" si="48"/>
        <v>2.21</v>
      </c>
      <c r="I132" s="153">
        <f t="shared" si="49"/>
        <v>22.1</v>
      </c>
      <c r="J132" s="194">
        <f t="shared" si="50"/>
        <v>66.3</v>
      </c>
      <c r="K132" s="64">
        <f t="shared" si="43"/>
        <v>0</v>
      </c>
      <c r="L132" s="66">
        <f t="shared" si="47"/>
        <v>0</v>
      </c>
    </row>
    <row r="133" spans="2:15" ht="15.75" thickBot="1">
      <c r="B133" s="14"/>
      <c r="C133" s="62" t="s">
        <v>86</v>
      </c>
      <c r="D133" s="131"/>
      <c r="E133" s="98" t="s">
        <v>205</v>
      </c>
      <c r="F133" s="154">
        <v>100</v>
      </c>
      <c r="G133" s="154">
        <v>220</v>
      </c>
      <c r="H133" s="153">
        <f t="shared" si="48"/>
        <v>2.2000000000000002</v>
      </c>
      <c r="I133" s="153">
        <f t="shared" si="49"/>
        <v>22</v>
      </c>
      <c r="J133" s="194">
        <f t="shared" si="50"/>
        <v>220.00000000000003</v>
      </c>
      <c r="K133" s="64">
        <f t="shared" si="43"/>
        <v>0</v>
      </c>
      <c r="L133" s="66">
        <f t="shared" si="47"/>
        <v>0</v>
      </c>
    </row>
    <row r="134" spans="2:15" ht="15.75" thickBot="1">
      <c r="B134" s="14"/>
      <c r="C134" s="62" t="s">
        <v>86</v>
      </c>
      <c r="D134" s="131"/>
      <c r="E134" s="98" t="s">
        <v>25</v>
      </c>
      <c r="F134" s="154">
        <v>100</v>
      </c>
      <c r="G134" s="154">
        <v>126</v>
      </c>
      <c r="H134" s="153">
        <f t="shared" si="48"/>
        <v>1.26</v>
      </c>
      <c r="I134" s="153">
        <f t="shared" si="49"/>
        <v>12.6</v>
      </c>
      <c r="J134" s="194">
        <f t="shared" si="50"/>
        <v>126</v>
      </c>
      <c r="K134" s="64">
        <f t="shared" si="43"/>
        <v>0</v>
      </c>
      <c r="L134" s="66">
        <f t="shared" si="47"/>
        <v>0</v>
      </c>
    </row>
    <row r="135" spans="2:15" ht="15.75" thickBot="1">
      <c r="B135" s="14"/>
      <c r="C135" s="62" t="s">
        <v>86</v>
      </c>
      <c r="D135" s="131"/>
      <c r="E135" s="98" t="s">
        <v>49</v>
      </c>
      <c r="F135" s="181">
        <v>100</v>
      </c>
      <c r="G135" s="154">
        <v>190</v>
      </c>
      <c r="H135" s="153">
        <f t="shared" si="48"/>
        <v>1.9</v>
      </c>
      <c r="I135" s="153">
        <f t="shared" si="49"/>
        <v>19</v>
      </c>
      <c r="J135" s="194">
        <f t="shared" si="50"/>
        <v>190</v>
      </c>
      <c r="K135" s="64">
        <f t="shared" si="43"/>
        <v>0</v>
      </c>
      <c r="L135" s="66">
        <f t="shared" si="47"/>
        <v>0</v>
      </c>
    </row>
    <row r="136" spans="2:15" ht="15.75" thickBot="1">
      <c r="B136" s="14"/>
      <c r="C136" s="62" t="s">
        <v>86</v>
      </c>
      <c r="D136" s="131"/>
      <c r="E136" s="98" t="s">
        <v>26</v>
      </c>
      <c r="F136" s="154">
        <v>100</v>
      </c>
      <c r="G136" s="154">
        <v>145</v>
      </c>
      <c r="H136" s="153">
        <f t="shared" si="48"/>
        <v>1.45</v>
      </c>
      <c r="I136" s="153">
        <f t="shared" si="49"/>
        <v>14.5</v>
      </c>
      <c r="J136" s="194">
        <f t="shared" si="50"/>
        <v>145</v>
      </c>
      <c r="K136" s="64">
        <f t="shared" si="43"/>
        <v>0</v>
      </c>
      <c r="L136" s="66">
        <f t="shared" si="47"/>
        <v>0</v>
      </c>
    </row>
    <row r="137" spans="2:15" ht="15.75" thickBot="1">
      <c r="B137" s="14"/>
      <c r="C137" s="62" t="s">
        <v>86</v>
      </c>
      <c r="D137" s="131"/>
      <c r="E137" s="98" t="s">
        <v>27</v>
      </c>
      <c r="F137" s="154">
        <v>100</v>
      </c>
      <c r="G137" s="154">
        <v>230</v>
      </c>
      <c r="H137" s="153">
        <f t="shared" si="48"/>
        <v>2.2999999999999998</v>
      </c>
      <c r="I137" s="153">
        <f t="shared" si="49"/>
        <v>23</v>
      </c>
      <c r="J137" s="194">
        <f t="shared" si="50"/>
        <v>229.99999999999997</v>
      </c>
      <c r="K137" s="64">
        <f t="shared" si="43"/>
        <v>0</v>
      </c>
      <c r="L137" s="66">
        <f t="shared" si="47"/>
        <v>0</v>
      </c>
    </row>
    <row r="138" spans="2:15" ht="15.75" thickBot="1">
      <c r="B138" s="14"/>
      <c r="C138" s="62" t="s">
        <v>86</v>
      </c>
      <c r="D138" s="131"/>
      <c r="E138" s="105" t="s">
        <v>206</v>
      </c>
      <c r="F138" s="154">
        <v>100</v>
      </c>
      <c r="G138" s="154">
        <v>271</v>
      </c>
      <c r="H138" s="153">
        <f t="shared" si="48"/>
        <v>2.71</v>
      </c>
      <c r="I138" s="153">
        <f t="shared" si="49"/>
        <v>27.1</v>
      </c>
      <c r="J138" s="194">
        <f t="shared" si="50"/>
        <v>271</v>
      </c>
      <c r="K138" s="64">
        <f t="shared" si="43"/>
        <v>0</v>
      </c>
      <c r="L138" s="66">
        <f t="shared" si="47"/>
        <v>0</v>
      </c>
    </row>
    <row r="139" spans="2:15" ht="15.75" thickBot="1">
      <c r="B139" s="14"/>
      <c r="C139" s="62" t="s">
        <v>86</v>
      </c>
      <c r="D139" s="131"/>
      <c r="E139" s="98" t="s">
        <v>28</v>
      </c>
      <c r="F139" s="154">
        <v>100</v>
      </c>
      <c r="G139" s="154">
        <v>251</v>
      </c>
      <c r="H139" s="153">
        <f t="shared" si="48"/>
        <v>2.5099999999999998</v>
      </c>
      <c r="I139" s="153">
        <f t="shared" si="49"/>
        <v>25.1</v>
      </c>
      <c r="J139" s="194">
        <f t="shared" si="50"/>
        <v>250.99999999999997</v>
      </c>
      <c r="K139" s="64">
        <f t="shared" si="43"/>
        <v>0</v>
      </c>
      <c r="L139" s="66">
        <f t="shared" si="47"/>
        <v>0</v>
      </c>
    </row>
    <row r="140" spans="2:15" ht="15.75" thickBot="1">
      <c r="B140" s="14"/>
      <c r="C140" s="62" t="s">
        <v>86</v>
      </c>
      <c r="D140" s="131"/>
      <c r="E140" s="98" t="s">
        <v>29</v>
      </c>
      <c r="F140" s="154">
        <v>100</v>
      </c>
      <c r="G140" s="157">
        <v>255</v>
      </c>
      <c r="H140" s="153">
        <f t="shared" si="48"/>
        <v>2.5499999999999998</v>
      </c>
      <c r="I140" s="153">
        <f t="shared" si="49"/>
        <v>25.5</v>
      </c>
      <c r="J140" s="194">
        <f t="shared" si="50"/>
        <v>254.99999999999997</v>
      </c>
      <c r="K140" s="64">
        <f t="shared" si="43"/>
        <v>0</v>
      </c>
      <c r="L140" s="66">
        <f t="shared" si="47"/>
        <v>0</v>
      </c>
    </row>
    <row r="141" spans="2:15" ht="15.75" thickBot="1">
      <c r="B141" s="14"/>
      <c r="C141" s="62" t="s">
        <v>86</v>
      </c>
      <c r="D141" s="131"/>
      <c r="E141" s="63" t="s">
        <v>207</v>
      </c>
      <c r="F141" s="182">
        <v>100</v>
      </c>
      <c r="G141" s="183">
        <v>294</v>
      </c>
      <c r="H141" s="153">
        <f t="shared" si="48"/>
        <v>2.94</v>
      </c>
      <c r="I141" s="153">
        <f t="shared" si="49"/>
        <v>29.4</v>
      </c>
      <c r="J141" s="194">
        <f t="shared" si="50"/>
        <v>294</v>
      </c>
      <c r="K141" s="64">
        <f t="shared" si="43"/>
        <v>0</v>
      </c>
      <c r="L141" s="66">
        <f t="shared" si="47"/>
        <v>0</v>
      </c>
    </row>
    <row r="142" spans="2:15" ht="15.75" thickBot="1">
      <c r="B142" s="14"/>
      <c r="C142" s="62" t="s">
        <v>86</v>
      </c>
      <c r="D142" s="131"/>
      <c r="E142" s="105" t="s">
        <v>208</v>
      </c>
      <c r="F142" s="154">
        <v>100</v>
      </c>
      <c r="G142" s="154">
        <v>197</v>
      </c>
      <c r="H142" s="153">
        <f t="shared" si="48"/>
        <v>1.97</v>
      </c>
      <c r="I142" s="153">
        <f t="shared" si="49"/>
        <v>19.7</v>
      </c>
      <c r="J142" s="194">
        <f t="shared" si="50"/>
        <v>197</v>
      </c>
      <c r="K142" s="64">
        <f t="shared" si="43"/>
        <v>0</v>
      </c>
      <c r="L142" s="66">
        <f t="shared" si="47"/>
        <v>0</v>
      </c>
    </row>
    <row r="143" spans="2:15" ht="15.75" thickBot="1">
      <c r="B143" s="14"/>
      <c r="C143" s="62" t="s">
        <v>86</v>
      </c>
      <c r="D143" s="131"/>
      <c r="E143" s="98" t="s">
        <v>30</v>
      </c>
      <c r="F143" s="154">
        <v>100</v>
      </c>
      <c r="G143" s="154">
        <v>170</v>
      </c>
      <c r="H143" s="153">
        <f t="shared" si="48"/>
        <v>1.7</v>
      </c>
      <c r="I143" s="153">
        <f t="shared" si="49"/>
        <v>17</v>
      </c>
      <c r="J143" s="194">
        <f t="shared" si="50"/>
        <v>170</v>
      </c>
      <c r="K143" s="64">
        <f t="shared" si="43"/>
        <v>0</v>
      </c>
      <c r="L143" s="66">
        <f t="shared" si="47"/>
        <v>0</v>
      </c>
    </row>
    <row r="144" spans="2:15" ht="15.75" thickBot="1">
      <c r="B144" s="14"/>
      <c r="C144" s="62" t="s">
        <v>86</v>
      </c>
      <c r="D144" s="131"/>
      <c r="E144" s="98" t="s">
        <v>31</v>
      </c>
      <c r="F144" s="154">
        <v>100</v>
      </c>
      <c r="G144" s="154">
        <v>70</v>
      </c>
      <c r="H144" s="153">
        <f t="shared" si="48"/>
        <v>0.7</v>
      </c>
      <c r="I144" s="153">
        <f t="shared" si="49"/>
        <v>7</v>
      </c>
      <c r="J144" s="194">
        <f t="shared" si="50"/>
        <v>70</v>
      </c>
      <c r="K144" s="64">
        <f t="shared" si="43"/>
        <v>0</v>
      </c>
      <c r="L144" s="66">
        <f t="shared" si="47"/>
        <v>0</v>
      </c>
    </row>
    <row r="145" spans="2:15" ht="15.75" thickBot="1">
      <c r="B145" s="14"/>
      <c r="C145" s="62" t="s">
        <v>77</v>
      </c>
      <c r="D145" s="131"/>
      <c r="E145" s="98" t="s">
        <v>32</v>
      </c>
      <c r="F145" s="154"/>
      <c r="G145" s="154">
        <v>500</v>
      </c>
      <c r="H145" s="153">
        <f t="shared" si="48"/>
        <v>5</v>
      </c>
      <c r="I145" s="153">
        <f t="shared" si="49"/>
        <v>50</v>
      </c>
      <c r="J145" s="194">
        <f>G145/9</f>
        <v>55.555555555555557</v>
      </c>
      <c r="K145" s="64">
        <f t="shared" si="43"/>
        <v>0</v>
      </c>
      <c r="L145" s="77">
        <f>B145*H145</f>
        <v>0</v>
      </c>
    </row>
    <row r="146" spans="2:15" ht="15.75" thickBot="1">
      <c r="B146" s="14"/>
      <c r="C146" s="62" t="s">
        <v>86</v>
      </c>
      <c r="D146" s="131"/>
      <c r="E146" s="98" t="s">
        <v>209</v>
      </c>
      <c r="F146" s="154">
        <v>100</v>
      </c>
      <c r="G146" s="154">
        <v>233</v>
      </c>
      <c r="H146" s="153">
        <f t="shared" si="48"/>
        <v>2.33</v>
      </c>
      <c r="I146" s="153">
        <f t="shared" si="49"/>
        <v>23.3</v>
      </c>
      <c r="J146" s="194">
        <f>SUM(F146*H146)</f>
        <v>233</v>
      </c>
      <c r="K146" s="64">
        <f t="shared" si="43"/>
        <v>0</v>
      </c>
      <c r="L146" s="66">
        <f t="shared" ref="L146" si="51">B146*I146</f>
        <v>0</v>
      </c>
    </row>
    <row r="147" spans="2:15" ht="15.75" thickBot="1">
      <c r="B147" s="14"/>
      <c r="C147" s="62" t="s">
        <v>100</v>
      </c>
      <c r="D147" s="131"/>
      <c r="E147" s="98" t="s">
        <v>33</v>
      </c>
      <c r="F147" s="154">
        <v>100</v>
      </c>
      <c r="G147" s="154">
        <v>107</v>
      </c>
      <c r="H147" s="153">
        <f t="shared" si="48"/>
        <v>1.07</v>
      </c>
      <c r="I147" s="153">
        <f t="shared" si="49"/>
        <v>10.7</v>
      </c>
      <c r="J147" s="194">
        <f>SUM(F147*H147)</f>
        <v>107</v>
      </c>
      <c r="K147" s="64">
        <f t="shared" si="43"/>
        <v>0</v>
      </c>
      <c r="L147" s="77">
        <f>B147*F147</f>
        <v>0</v>
      </c>
    </row>
    <row r="148" spans="2:15" ht="15.75" thickBot="1">
      <c r="B148" s="14"/>
      <c r="C148" s="62" t="s">
        <v>86</v>
      </c>
      <c r="D148" s="131"/>
      <c r="E148" s="98" t="s">
        <v>34</v>
      </c>
      <c r="F148" s="154">
        <v>100</v>
      </c>
      <c r="G148" s="154">
        <v>120</v>
      </c>
      <c r="H148" s="153">
        <f t="shared" si="48"/>
        <v>1.2</v>
      </c>
      <c r="I148" s="153">
        <f t="shared" si="49"/>
        <v>12</v>
      </c>
      <c r="J148" s="194">
        <f>SUM(F148*H148)</f>
        <v>120</v>
      </c>
      <c r="K148" s="64">
        <f t="shared" si="43"/>
        <v>0</v>
      </c>
      <c r="L148" s="66">
        <f t="shared" ref="L148" si="52">B148*I148</f>
        <v>0</v>
      </c>
    </row>
    <row r="149" spans="2:15" ht="15.75" thickBot="1">
      <c r="B149" s="14"/>
      <c r="C149" s="62" t="s">
        <v>84</v>
      </c>
      <c r="D149" s="131"/>
      <c r="E149" s="98" t="s">
        <v>210</v>
      </c>
      <c r="F149" s="154"/>
      <c r="G149" s="154">
        <v>250</v>
      </c>
      <c r="H149" s="153">
        <f t="shared" si="48"/>
        <v>2.5</v>
      </c>
      <c r="I149" s="153">
        <f t="shared" si="49"/>
        <v>25</v>
      </c>
      <c r="J149" s="194">
        <f>G149/3</f>
        <v>83.333333333333329</v>
      </c>
      <c r="K149" s="64">
        <f t="shared" si="43"/>
        <v>0</v>
      </c>
      <c r="L149" s="66">
        <f>B149*G149</f>
        <v>0</v>
      </c>
    </row>
    <row r="150" spans="2:15" s="22" customFormat="1" ht="15.75" thickBot="1">
      <c r="B150" s="34"/>
      <c r="C150" s="103"/>
      <c r="D150" s="135"/>
      <c r="E150" s="104" t="s">
        <v>211</v>
      </c>
      <c r="F150" s="160" t="s">
        <v>212</v>
      </c>
      <c r="G150" s="161"/>
      <c r="H150" s="161"/>
      <c r="I150" s="161"/>
      <c r="J150" s="161"/>
      <c r="K150" s="64"/>
      <c r="L150" s="77"/>
      <c r="M150" s="92"/>
      <c r="N150" s="30"/>
      <c r="O150" s="30"/>
    </row>
    <row r="151" spans="2:15" s="24" customFormat="1" ht="15.75" thickBot="1">
      <c r="B151" s="14"/>
      <c r="C151" s="62" t="s">
        <v>86</v>
      </c>
      <c r="D151" s="131"/>
      <c r="E151" s="105" t="s">
        <v>213</v>
      </c>
      <c r="F151" s="154">
        <v>100</v>
      </c>
      <c r="G151" s="154">
        <v>190</v>
      </c>
      <c r="H151" s="153">
        <f t="shared" ref="H151:H160" si="53">SUM(G151/100)</f>
        <v>1.9</v>
      </c>
      <c r="I151" s="153">
        <f t="shared" ref="I151:I160" si="54">SUM(G151/10)</f>
        <v>19</v>
      </c>
      <c r="J151" s="194">
        <f>SUM(F151*H151)</f>
        <v>190</v>
      </c>
      <c r="K151" s="64">
        <f>SUM(B151*J151)</f>
        <v>0</v>
      </c>
      <c r="L151" s="66">
        <f t="shared" ref="L151:L154" si="55">B151*I151</f>
        <v>0</v>
      </c>
      <c r="M151" s="95"/>
    </row>
    <row r="152" spans="2:15" s="24" customFormat="1" ht="15.75" thickBot="1">
      <c r="B152" s="14"/>
      <c r="C152" s="62" t="s">
        <v>86</v>
      </c>
      <c r="D152" s="131"/>
      <c r="E152" s="98" t="s">
        <v>214</v>
      </c>
      <c r="F152" s="154">
        <v>100</v>
      </c>
      <c r="G152" s="154">
        <v>350</v>
      </c>
      <c r="H152" s="153">
        <f t="shared" si="53"/>
        <v>3.5</v>
      </c>
      <c r="I152" s="153">
        <f t="shared" si="54"/>
        <v>35</v>
      </c>
      <c r="J152" s="194">
        <f t="shared" ref="J152:J160" si="56">SUM(F152*H152)</f>
        <v>350</v>
      </c>
      <c r="K152" s="64">
        <f t="shared" si="43"/>
        <v>0</v>
      </c>
      <c r="L152" s="66">
        <f t="shared" si="55"/>
        <v>0</v>
      </c>
      <c r="M152" s="95"/>
    </row>
    <row r="153" spans="2:15" s="24" customFormat="1" ht="15.75" thickBot="1">
      <c r="B153" s="14"/>
      <c r="C153" s="62" t="s">
        <v>86</v>
      </c>
      <c r="D153" s="131"/>
      <c r="E153" s="98" t="s">
        <v>13</v>
      </c>
      <c r="F153" s="154">
        <v>100</v>
      </c>
      <c r="G153" s="154">
        <v>190</v>
      </c>
      <c r="H153" s="153">
        <f t="shared" si="53"/>
        <v>1.9</v>
      </c>
      <c r="I153" s="153">
        <f t="shared" si="54"/>
        <v>19</v>
      </c>
      <c r="J153" s="194">
        <f t="shared" si="56"/>
        <v>190</v>
      </c>
      <c r="K153" s="64">
        <f t="shared" si="43"/>
        <v>0</v>
      </c>
      <c r="L153" s="66">
        <f t="shared" si="55"/>
        <v>0</v>
      </c>
      <c r="M153" s="95"/>
    </row>
    <row r="154" spans="2:15" s="24" customFormat="1" ht="15.75" thickBot="1">
      <c r="B154" s="14"/>
      <c r="C154" s="62" t="s">
        <v>86</v>
      </c>
      <c r="D154" s="131"/>
      <c r="E154" s="98" t="s">
        <v>265</v>
      </c>
      <c r="F154" s="186"/>
      <c r="G154" s="157"/>
      <c r="H154" s="153"/>
      <c r="I154" s="153">
        <v>100</v>
      </c>
      <c r="J154" s="194">
        <v>220</v>
      </c>
      <c r="K154" s="64">
        <f>SUM(B154*J154)</f>
        <v>0</v>
      </c>
      <c r="L154" s="66">
        <f t="shared" si="55"/>
        <v>0</v>
      </c>
      <c r="M154" s="95"/>
    </row>
    <row r="155" spans="2:15" s="24" customFormat="1" ht="15.75" thickBot="1">
      <c r="B155" s="14"/>
      <c r="C155" s="62" t="s">
        <v>84</v>
      </c>
      <c r="D155" s="131"/>
      <c r="E155" s="98" t="s">
        <v>15</v>
      </c>
      <c r="F155" s="186"/>
      <c r="G155" s="157">
        <v>580</v>
      </c>
      <c r="H155" s="153">
        <f t="shared" si="53"/>
        <v>5.8</v>
      </c>
      <c r="I155" s="153">
        <f t="shared" si="54"/>
        <v>58</v>
      </c>
      <c r="J155" s="194">
        <f>G155/4</f>
        <v>145</v>
      </c>
      <c r="K155" s="64">
        <f t="shared" si="43"/>
        <v>0</v>
      </c>
      <c r="L155" s="66">
        <f t="shared" ref="L155:L157" si="57">B155*G155</f>
        <v>0</v>
      </c>
      <c r="M155" s="95"/>
    </row>
    <row r="156" spans="2:15" s="24" customFormat="1" ht="15.75" thickBot="1">
      <c r="B156" s="14"/>
      <c r="C156" s="62" t="s">
        <v>84</v>
      </c>
      <c r="D156" s="131"/>
      <c r="E156" s="98" t="s">
        <v>215</v>
      </c>
      <c r="F156" s="154"/>
      <c r="G156" s="154">
        <v>560</v>
      </c>
      <c r="H156" s="153">
        <f t="shared" si="53"/>
        <v>5.6</v>
      </c>
      <c r="I156" s="153">
        <f t="shared" si="54"/>
        <v>56</v>
      </c>
      <c r="J156" s="194">
        <f>G156/4</f>
        <v>140</v>
      </c>
      <c r="K156" s="64">
        <f t="shared" si="43"/>
        <v>0</v>
      </c>
      <c r="L156" s="66">
        <f t="shared" si="57"/>
        <v>0</v>
      </c>
      <c r="M156" s="95"/>
    </row>
    <row r="157" spans="2:15" s="24" customFormat="1" ht="15.75" thickBot="1">
      <c r="B157" s="14"/>
      <c r="C157" s="62" t="s">
        <v>84</v>
      </c>
      <c r="D157" s="131"/>
      <c r="E157" s="98" t="s">
        <v>14</v>
      </c>
      <c r="F157" s="154"/>
      <c r="G157" s="154">
        <v>160</v>
      </c>
      <c r="H157" s="153">
        <f t="shared" si="53"/>
        <v>1.6</v>
      </c>
      <c r="I157" s="153">
        <f t="shared" si="54"/>
        <v>16</v>
      </c>
      <c r="J157" s="194">
        <f>G157/4</f>
        <v>40</v>
      </c>
      <c r="K157" s="64">
        <f t="shared" si="43"/>
        <v>0</v>
      </c>
      <c r="L157" s="66">
        <f t="shared" si="57"/>
        <v>0</v>
      </c>
      <c r="M157" s="95"/>
    </row>
    <row r="158" spans="2:15" s="24" customFormat="1" ht="15.75" thickBot="1">
      <c r="B158" s="14"/>
      <c r="C158" s="62" t="s">
        <v>86</v>
      </c>
      <c r="D158" s="131"/>
      <c r="E158" s="98" t="s">
        <v>216</v>
      </c>
      <c r="F158" s="154"/>
      <c r="G158" s="154">
        <v>250</v>
      </c>
      <c r="H158" s="153">
        <f t="shared" si="53"/>
        <v>2.5</v>
      </c>
      <c r="I158" s="153">
        <f t="shared" si="54"/>
        <v>25</v>
      </c>
      <c r="J158" s="194">
        <f t="shared" si="56"/>
        <v>0</v>
      </c>
      <c r="K158" s="64">
        <f t="shared" si="43"/>
        <v>0</v>
      </c>
      <c r="L158" s="66">
        <f t="shared" ref="L158:L162" si="58">B158*I158</f>
        <v>0</v>
      </c>
      <c r="M158" s="95"/>
    </row>
    <row r="159" spans="2:15" s="24" customFormat="1" ht="15.75" thickBot="1">
      <c r="B159" s="14"/>
      <c r="C159" s="62" t="s">
        <v>86</v>
      </c>
      <c r="D159" s="131"/>
      <c r="E159" s="98" t="s">
        <v>217</v>
      </c>
      <c r="F159" s="154"/>
      <c r="G159" s="154">
        <v>500</v>
      </c>
      <c r="H159" s="153">
        <f t="shared" si="53"/>
        <v>5</v>
      </c>
      <c r="I159" s="153">
        <f t="shared" si="54"/>
        <v>50</v>
      </c>
      <c r="J159" s="194">
        <f t="shared" si="56"/>
        <v>0</v>
      </c>
      <c r="K159" s="64">
        <f t="shared" si="43"/>
        <v>0</v>
      </c>
      <c r="L159" s="66">
        <f t="shared" si="58"/>
        <v>0</v>
      </c>
      <c r="M159" s="95"/>
    </row>
    <row r="160" spans="2:15" s="24" customFormat="1" ht="15.75" thickBot="1">
      <c r="B160" s="14"/>
      <c r="C160" s="62" t="s">
        <v>86</v>
      </c>
      <c r="D160" s="131"/>
      <c r="E160" s="98" t="s">
        <v>18</v>
      </c>
      <c r="F160" s="154"/>
      <c r="G160" s="154">
        <v>227</v>
      </c>
      <c r="H160" s="153">
        <f t="shared" si="53"/>
        <v>2.27</v>
      </c>
      <c r="I160" s="153">
        <f t="shared" si="54"/>
        <v>22.7</v>
      </c>
      <c r="J160" s="194">
        <f t="shared" si="56"/>
        <v>0</v>
      </c>
      <c r="K160" s="64">
        <f t="shared" si="43"/>
        <v>0</v>
      </c>
      <c r="L160" s="66">
        <f t="shared" si="58"/>
        <v>0</v>
      </c>
      <c r="M160" s="95"/>
    </row>
    <row r="161" spans="2:15" s="24" customFormat="1" ht="15.75" thickBot="1">
      <c r="B161" s="14"/>
      <c r="C161" s="62" t="s">
        <v>86</v>
      </c>
      <c r="D161" s="131"/>
      <c r="E161" s="98" t="s">
        <v>20</v>
      </c>
      <c r="F161" s="154"/>
      <c r="G161" s="154"/>
      <c r="H161" s="153"/>
      <c r="I161" s="153">
        <v>100</v>
      </c>
      <c r="J161" s="194">
        <v>200</v>
      </c>
      <c r="K161" s="64">
        <f>SUM(B161*J161)</f>
        <v>0</v>
      </c>
      <c r="L161" s="66">
        <f>B161*I161</f>
        <v>0</v>
      </c>
      <c r="M161" s="95"/>
    </row>
    <row r="162" spans="2:15" s="24" customFormat="1" ht="15.75" thickBot="1">
      <c r="B162" s="14"/>
      <c r="C162" s="62" t="s">
        <v>86</v>
      </c>
      <c r="D162" s="137"/>
      <c r="E162" s="108" t="s">
        <v>256</v>
      </c>
      <c r="F162" s="187"/>
      <c r="G162" s="187"/>
      <c r="H162" s="163"/>
      <c r="I162" s="163">
        <v>100</v>
      </c>
      <c r="J162" s="201">
        <v>240</v>
      </c>
      <c r="K162" s="64">
        <f t="shared" si="43"/>
        <v>0</v>
      </c>
      <c r="L162" s="66">
        <f t="shared" si="58"/>
        <v>0</v>
      </c>
      <c r="M162" s="95"/>
    </row>
    <row r="163" spans="2:15" s="22" customFormat="1" ht="15.75" thickBot="1">
      <c r="B163" s="34"/>
      <c r="C163" s="103"/>
      <c r="D163" s="135"/>
      <c r="E163" s="104" t="s">
        <v>218</v>
      </c>
      <c r="F163" s="160" t="s">
        <v>219</v>
      </c>
      <c r="G163" s="161"/>
      <c r="H163" s="161"/>
      <c r="I163" s="161"/>
      <c r="J163" s="161"/>
      <c r="K163" s="64"/>
      <c r="L163" s="77"/>
      <c r="M163" s="92"/>
      <c r="N163" s="30"/>
      <c r="O163" s="30"/>
    </row>
    <row r="164" spans="2:15" s="24" customFormat="1" ht="15.75" thickBot="1">
      <c r="B164" s="14"/>
      <c r="C164" s="62" t="s">
        <v>77</v>
      </c>
      <c r="D164" s="131"/>
      <c r="E164" s="72" t="s">
        <v>220</v>
      </c>
      <c r="F164" s="154">
        <v>350</v>
      </c>
      <c r="G164" s="157">
        <v>45</v>
      </c>
      <c r="H164" s="155">
        <v>20</v>
      </c>
      <c r="I164" s="157"/>
      <c r="J164" s="194">
        <v>72</v>
      </c>
      <c r="K164" s="64">
        <f t="shared" si="43"/>
        <v>0</v>
      </c>
      <c r="L164" s="77">
        <f>B164*H164</f>
        <v>0</v>
      </c>
      <c r="M164" s="95"/>
    </row>
    <row r="165" spans="2:15" ht="15.75" thickBot="1">
      <c r="B165" s="14"/>
      <c r="C165" s="62" t="s">
        <v>77</v>
      </c>
      <c r="D165" s="131"/>
      <c r="E165" s="72" t="s">
        <v>221</v>
      </c>
      <c r="F165" s="154">
        <v>260</v>
      </c>
      <c r="G165" s="157">
        <v>30</v>
      </c>
      <c r="H165" s="155">
        <v>12</v>
      </c>
      <c r="I165" s="157"/>
      <c r="J165" s="194">
        <v>48</v>
      </c>
      <c r="K165" s="64">
        <f t="shared" si="43"/>
        <v>0</v>
      </c>
      <c r="L165" s="77">
        <f t="shared" ref="L165:L166" si="59">B165*H165</f>
        <v>0</v>
      </c>
    </row>
    <row r="166" spans="2:15" s="24" customFormat="1" ht="15.75" thickBot="1">
      <c r="B166" s="14"/>
      <c r="C166" s="62" t="s">
        <v>77</v>
      </c>
      <c r="D166" s="131"/>
      <c r="E166" s="72" t="s">
        <v>222</v>
      </c>
      <c r="F166" s="154">
        <v>265</v>
      </c>
      <c r="G166" s="157">
        <v>30</v>
      </c>
      <c r="H166" s="155">
        <v>12</v>
      </c>
      <c r="I166" s="157"/>
      <c r="J166" s="194">
        <v>45</v>
      </c>
      <c r="K166" s="64">
        <f t="shared" si="43"/>
        <v>0</v>
      </c>
      <c r="L166" s="77">
        <f t="shared" si="59"/>
        <v>0</v>
      </c>
      <c r="M166" s="95"/>
    </row>
    <row r="167" spans="2:15" ht="15.75" thickBot="1">
      <c r="B167" s="14"/>
      <c r="C167" s="62" t="s">
        <v>86</v>
      </c>
      <c r="D167" s="131"/>
      <c r="E167" s="72" t="s">
        <v>223</v>
      </c>
      <c r="F167" s="154"/>
      <c r="G167" s="157"/>
      <c r="H167" s="155"/>
      <c r="I167" s="157">
        <v>7</v>
      </c>
      <c r="J167" s="194">
        <v>37.659999999999997</v>
      </c>
      <c r="K167" s="64">
        <f t="shared" si="43"/>
        <v>0</v>
      </c>
      <c r="L167" s="66">
        <f t="shared" ref="L167" si="60">B167*I167</f>
        <v>0</v>
      </c>
    </row>
    <row r="168" spans="2:15" ht="15.75" thickBot="1">
      <c r="B168" s="14"/>
      <c r="C168" s="62" t="s">
        <v>245</v>
      </c>
      <c r="D168" s="131"/>
      <c r="E168" s="72" t="s">
        <v>242</v>
      </c>
      <c r="F168" s="154">
        <v>10</v>
      </c>
      <c r="G168" s="157">
        <v>620</v>
      </c>
      <c r="H168" s="153">
        <f t="shared" ref="H168:H170" si="61">SUM(G168/100)</f>
        <v>6.2</v>
      </c>
      <c r="I168" s="153">
        <f t="shared" ref="I168:I170" si="62">SUM(G168/10)</f>
        <v>62</v>
      </c>
      <c r="J168" s="194">
        <f t="shared" ref="J168:J170" si="63">SUM(F168*H168)</f>
        <v>62</v>
      </c>
      <c r="K168" s="64">
        <f t="shared" si="43"/>
        <v>0</v>
      </c>
      <c r="L168" s="77">
        <f>B168*F168</f>
        <v>0</v>
      </c>
    </row>
    <row r="169" spans="2:15" ht="15.75" thickBot="1">
      <c r="B169" s="14"/>
      <c r="C169" s="62" t="s">
        <v>245</v>
      </c>
      <c r="D169" s="131"/>
      <c r="E169" s="72" t="s">
        <v>243</v>
      </c>
      <c r="F169" s="154">
        <v>10</v>
      </c>
      <c r="G169" s="157">
        <v>580</v>
      </c>
      <c r="H169" s="153">
        <f t="shared" si="61"/>
        <v>5.8</v>
      </c>
      <c r="I169" s="153">
        <f t="shared" si="62"/>
        <v>58</v>
      </c>
      <c r="J169" s="194">
        <f t="shared" si="63"/>
        <v>58</v>
      </c>
      <c r="K169" s="64">
        <f t="shared" si="43"/>
        <v>0</v>
      </c>
      <c r="L169" s="77">
        <f t="shared" ref="L169:L170" si="64">B169*F169</f>
        <v>0</v>
      </c>
    </row>
    <row r="170" spans="2:15" ht="15.75" thickBot="1">
      <c r="B170" s="14"/>
      <c r="C170" s="62" t="s">
        <v>245</v>
      </c>
      <c r="D170" s="131"/>
      <c r="E170" s="72" t="s">
        <v>246</v>
      </c>
      <c r="F170" s="154">
        <v>10</v>
      </c>
      <c r="G170" s="157">
        <v>520</v>
      </c>
      <c r="H170" s="153">
        <f t="shared" si="61"/>
        <v>5.2</v>
      </c>
      <c r="I170" s="153">
        <f t="shared" si="62"/>
        <v>52</v>
      </c>
      <c r="J170" s="194">
        <f t="shared" si="63"/>
        <v>52</v>
      </c>
      <c r="K170" s="64">
        <f t="shared" si="43"/>
        <v>0</v>
      </c>
      <c r="L170" s="77">
        <f t="shared" si="64"/>
        <v>0</v>
      </c>
    </row>
    <row r="171" spans="2:15" ht="15.75" thickBot="1">
      <c r="B171" s="14"/>
      <c r="C171" s="62" t="s">
        <v>84</v>
      </c>
      <c r="D171" s="131"/>
      <c r="E171" s="72" t="s">
        <v>39</v>
      </c>
      <c r="F171" s="154">
        <v>100</v>
      </c>
      <c r="G171" s="157">
        <v>160</v>
      </c>
      <c r="H171" s="153">
        <f>SUM(G171/100)</f>
        <v>1.6</v>
      </c>
      <c r="I171" s="153">
        <f>SUM(G171/10)</f>
        <v>16</v>
      </c>
      <c r="J171" s="194">
        <f>SUM(F171*H171)</f>
        <v>160</v>
      </c>
      <c r="K171" s="64">
        <f t="shared" si="43"/>
        <v>0</v>
      </c>
      <c r="L171" s="66">
        <f>B171*G171</f>
        <v>0</v>
      </c>
    </row>
    <row r="172" spans="2:15" s="24" customFormat="1" ht="15.75" thickBot="1">
      <c r="B172" s="14"/>
      <c r="C172" s="62" t="s">
        <v>84</v>
      </c>
      <c r="D172" s="131"/>
      <c r="E172" s="72" t="s">
        <v>224</v>
      </c>
      <c r="F172" s="154">
        <v>100</v>
      </c>
      <c r="G172" s="157">
        <v>270</v>
      </c>
      <c r="H172" s="153">
        <f>SUM(G172/100)</f>
        <v>2.7</v>
      </c>
      <c r="I172" s="153">
        <f>SUM(G172/10)</f>
        <v>27</v>
      </c>
      <c r="J172" s="194">
        <f>SUM(F172*H172)</f>
        <v>270</v>
      </c>
      <c r="K172" s="64">
        <f t="shared" si="43"/>
        <v>0</v>
      </c>
      <c r="L172" s="66">
        <f t="shared" ref="L172" si="65">B172*G172</f>
        <v>0</v>
      </c>
      <c r="M172" s="95"/>
    </row>
    <row r="173" spans="2:15" s="22" customFormat="1" ht="15.75" thickBot="1">
      <c r="B173" s="34"/>
      <c r="C173" s="103"/>
      <c r="D173" s="135"/>
      <c r="E173" s="104" t="s">
        <v>225</v>
      </c>
      <c r="F173" s="160" t="s">
        <v>172</v>
      </c>
      <c r="G173" s="161"/>
      <c r="H173" s="161"/>
      <c r="I173" s="161"/>
      <c r="J173" s="161"/>
      <c r="K173" s="64"/>
      <c r="L173" s="77"/>
      <c r="M173" s="92"/>
      <c r="N173" s="30"/>
      <c r="O173" s="30"/>
    </row>
    <row r="174" spans="2:15" ht="15.75" thickBot="1">
      <c r="B174" s="14"/>
      <c r="C174" s="62" t="s">
        <v>86</v>
      </c>
      <c r="D174" s="131"/>
      <c r="E174" s="72" t="s">
        <v>47</v>
      </c>
      <c r="F174" s="154"/>
      <c r="G174" s="154"/>
      <c r="H174" s="155"/>
      <c r="I174" s="155">
        <v>20</v>
      </c>
      <c r="J174" s="194">
        <v>52</v>
      </c>
      <c r="K174" s="64">
        <f>SUM(B174*J174)</f>
        <v>0</v>
      </c>
      <c r="L174" s="66">
        <f t="shared" ref="L174:L175" si="66">B174*I174</f>
        <v>0</v>
      </c>
    </row>
    <row r="175" spans="2:15" ht="15.75" thickBot="1">
      <c r="B175" s="14"/>
      <c r="C175" s="62" t="s">
        <v>86</v>
      </c>
      <c r="D175" s="131"/>
      <c r="E175" s="72" t="s">
        <v>9</v>
      </c>
      <c r="F175" s="154">
        <v>30</v>
      </c>
      <c r="G175" s="154">
        <v>310</v>
      </c>
      <c r="H175" s="153">
        <f>SUM(G175/100)</f>
        <v>3.1</v>
      </c>
      <c r="I175" s="153">
        <f>SUM(G175/10)</f>
        <v>31</v>
      </c>
      <c r="J175" s="194">
        <f>SUM(F175*H175)</f>
        <v>93</v>
      </c>
      <c r="K175" s="64">
        <f t="shared" si="43"/>
        <v>0</v>
      </c>
      <c r="L175" s="66">
        <f t="shared" si="66"/>
        <v>0</v>
      </c>
    </row>
    <row r="176" spans="2:15" ht="15.75" thickBot="1">
      <c r="B176" s="14"/>
      <c r="C176" s="62" t="s">
        <v>86</v>
      </c>
      <c r="D176" s="131"/>
      <c r="E176" s="72" t="s">
        <v>226</v>
      </c>
      <c r="F176" s="154">
        <v>30</v>
      </c>
      <c r="G176" s="154">
        <v>370</v>
      </c>
      <c r="H176" s="153">
        <f>SUM(G176/100)</f>
        <v>3.7</v>
      </c>
      <c r="I176" s="153">
        <f>SUM(G176/10)</f>
        <v>37</v>
      </c>
      <c r="J176" s="194">
        <f>SUM(F176*H176)</f>
        <v>111</v>
      </c>
      <c r="K176" s="64">
        <f t="shared" si="43"/>
        <v>0</v>
      </c>
      <c r="L176" s="66">
        <f>B176*I176</f>
        <v>0</v>
      </c>
    </row>
    <row r="177" spans="2:15" s="22" customFormat="1" ht="15.75" thickBot="1">
      <c r="B177" s="35"/>
      <c r="C177" s="109"/>
      <c r="D177" s="138"/>
      <c r="E177" s="110" t="s">
        <v>227</v>
      </c>
      <c r="F177" s="160" t="s">
        <v>212</v>
      </c>
      <c r="G177" s="161"/>
      <c r="H177" s="161"/>
      <c r="I177" s="161"/>
      <c r="J177" s="161"/>
      <c r="K177" s="64"/>
      <c r="L177" s="77"/>
      <c r="M177" s="92"/>
      <c r="N177" s="30"/>
      <c r="O177" s="30"/>
    </row>
    <row r="178" spans="2:15" s="24" customFormat="1" ht="15.75" thickBot="1">
      <c r="B178" s="14"/>
      <c r="C178" s="62" t="s">
        <v>84</v>
      </c>
      <c r="D178" s="131"/>
      <c r="E178" s="72" t="s">
        <v>56</v>
      </c>
      <c r="F178" s="154">
        <v>245</v>
      </c>
      <c r="G178" s="157">
        <v>45</v>
      </c>
      <c r="H178" s="155">
        <v>20</v>
      </c>
      <c r="I178" s="157"/>
      <c r="J178" s="194">
        <v>342</v>
      </c>
      <c r="K178" s="64">
        <f>SUM(B178*J178)</f>
        <v>0</v>
      </c>
      <c r="L178" s="66">
        <f>B178*G178</f>
        <v>0</v>
      </c>
      <c r="M178" s="95"/>
    </row>
    <row r="179" spans="2:15" ht="15.75" thickBot="1">
      <c r="B179" s="14"/>
      <c r="C179" s="62" t="s">
        <v>84</v>
      </c>
      <c r="D179" s="131"/>
      <c r="E179" s="72" t="s">
        <v>57</v>
      </c>
      <c r="F179" s="154">
        <v>230</v>
      </c>
      <c r="G179" s="157">
        <v>20</v>
      </c>
      <c r="H179" s="155">
        <v>5</v>
      </c>
      <c r="I179" s="157"/>
      <c r="J179" s="194">
        <v>180</v>
      </c>
      <c r="K179" s="64">
        <f>SUM(B179*J179)</f>
        <v>0</v>
      </c>
      <c r="L179" s="66">
        <f>B179*G179</f>
        <v>0</v>
      </c>
    </row>
    <row r="180" spans="2:15" ht="15.75" thickBot="1">
      <c r="B180" s="14"/>
      <c r="C180" s="62" t="s">
        <v>84</v>
      </c>
      <c r="D180" s="131"/>
      <c r="E180" s="98" t="s">
        <v>41</v>
      </c>
      <c r="F180" s="154">
        <v>20</v>
      </c>
      <c r="G180" s="157">
        <v>900</v>
      </c>
      <c r="H180" s="153">
        <f>SUM(G180/100)</f>
        <v>9</v>
      </c>
      <c r="I180" s="153">
        <f>SUM(G180/10)</f>
        <v>90</v>
      </c>
      <c r="J180" s="194">
        <f>SUM(F180*H180)</f>
        <v>180</v>
      </c>
      <c r="K180" s="64">
        <f t="shared" ref="K180:K189" si="67">SUM(B180*J180)</f>
        <v>0</v>
      </c>
      <c r="L180" s="77">
        <f>B180*F180</f>
        <v>0</v>
      </c>
    </row>
    <row r="181" spans="2:15" ht="15.75" thickBot="1">
      <c r="B181" s="14"/>
      <c r="C181" s="62" t="s">
        <v>84</v>
      </c>
      <c r="D181" s="131"/>
      <c r="E181" s="98" t="s">
        <v>228</v>
      </c>
      <c r="F181" s="154">
        <v>45</v>
      </c>
      <c r="G181" s="157">
        <v>541</v>
      </c>
      <c r="H181" s="153">
        <f>SUM(G181/100)</f>
        <v>5.41</v>
      </c>
      <c r="I181" s="153">
        <f>SUM(G181/10)</f>
        <v>54.1</v>
      </c>
      <c r="J181" s="194">
        <f>SUM(F181*H181)</f>
        <v>243.45000000000002</v>
      </c>
      <c r="K181" s="64">
        <f t="shared" si="67"/>
        <v>0</v>
      </c>
      <c r="L181" s="77">
        <f t="shared" ref="L181:L186" si="68">B181*F181</f>
        <v>0</v>
      </c>
    </row>
    <row r="182" spans="2:15" s="37" customFormat="1" ht="15.75" thickBot="1">
      <c r="B182" s="14"/>
      <c r="C182" s="62" t="s">
        <v>84</v>
      </c>
      <c r="D182" s="131"/>
      <c r="E182" s="98" t="s">
        <v>40</v>
      </c>
      <c r="F182" s="154">
        <v>45</v>
      </c>
      <c r="G182" s="157">
        <v>740</v>
      </c>
      <c r="H182" s="153">
        <f>SUM(G182/100)</f>
        <v>7.4</v>
      </c>
      <c r="I182" s="153">
        <f>SUM(G182/10)</f>
        <v>74</v>
      </c>
      <c r="J182" s="194">
        <f>SUM(F182*H182)</f>
        <v>333</v>
      </c>
      <c r="K182" s="64">
        <f t="shared" si="67"/>
        <v>0</v>
      </c>
      <c r="L182" s="77">
        <f t="shared" si="68"/>
        <v>0</v>
      </c>
      <c r="M182" s="95"/>
      <c r="N182" s="36"/>
      <c r="O182" s="36"/>
    </row>
    <row r="183" spans="2:15" s="22" customFormat="1" ht="15.75" thickBot="1">
      <c r="B183" s="35"/>
      <c r="C183" s="109"/>
      <c r="D183" s="138"/>
      <c r="E183" s="110" t="s">
        <v>229</v>
      </c>
      <c r="F183" s="160"/>
      <c r="G183" s="161"/>
      <c r="H183" s="161"/>
      <c r="I183" s="161"/>
      <c r="J183" s="161"/>
      <c r="K183" s="64"/>
      <c r="L183" s="77"/>
      <c r="M183" s="92"/>
      <c r="N183" s="30"/>
      <c r="O183" s="30"/>
    </row>
    <row r="184" spans="2:15" s="22" customFormat="1" ht="15.75" thickBot="1">
      <c r="B184" s="14"/>
      <c r="C184" s="62" t="s">
        <v>84</v>
      </c>
      <c r="D184" s="131"/>
      <c r="E184" s="98" t="s">
        <v>42</v>
      </c>
      <c r="F184" s="154">
        <v>30</v>
      </c>
      <c r="G184" s="157">
        <v>141</v>
      </c>
      <c r="H184" s="153">
        <f>SUM(G184/100)</f>
        <v>1.41</v>
      </c>
      <c r="I184" s="153">
        <f>SUM(G184/10)</f>
        <v>14.1</v>
      </c>
      <c r="J184" s="194">
        <f>SUM(F184*H184)</f>
        <v>42.3</v>
      </c>
      <c r="K184" s="64">
        <f t="shared" si="67"/>
        <v>0</v>
      </c>
      <c r="L184" s="77">
        <f t="shared" si="68"/>
        <v>0</v>
      </c>
      <c r="M184" s="82"/>
      <c r="N184" s="30"/>
      <c r="O184" s="30"/>
    </row>
    <row r="185" spans="2:15" s="37" customFormat="1" ht="15.75" thickBot="1">
      <c r="B185" s="14"/>
      <c r="C185" s="62" t="s">
        <v>84</v>
      </c>
      <c r="D185" s="131"/>
      <c r="E185" s="98" t="s">
        <v>38</v>
      </c>
      <c r="F185" s="154">
        <v>45</v>
      </c>
      <c r="G185" s="157">
        <v>718</v>
      </c>
      <c r="H185" s="153">
        <f>SUM(G185/100)</f>
        <v>7.18</v>
      </c>
      <c r="I185" s="153">
        <f>SUM(G185/10)</f>
        <v>71.8</v>
      </c>
      <c r="J185" s="194">
        <f>SUM(F185*H185)</f>
        <v>323.09999999999997</v>
      </c>
      <c r="K185" s="64">
        <f t="shared" si="67"/>
        <v>0</v>
      </c>
      <c r="L185" s="77">
        <f t="shared" si="68"/>
        <v>0</v>
      </c>
      <c r="M185" s="95"/>
      <c r="N185" s="36"/>
      <c r="O185" s="36"/>
    </row>
    <row r="186" spans="2:15" s="37" customFormat="1" ht="15.75" thickBot="1">
      <c r="B186" s="14"/>
      <c r="C186" s="62" t="s">
        <v>84</v>
      </c>
      <c r="D186" s="131"/>
      <c r="E186" s="111" t="s">
        <v>230</v>
      </c>
      <c r="F186" s="154">
        <v>50</v>
      </c>
      <c r="G186" s="157">
        <v>350</v>
      </c>
      <c r="H186" s="153">
        <f>SUM(G186/100)</f>
        <v>3.5</v>
      </c>
      <c r="I186" s="153">
        <f>SUM(G186/10)</f>
        <v>35</v>
      </c>
      <c r="J186" s="194">
        <f>SUM(F186*H186)</f>
        <v>175</v>
      </c>
      <c r="K186" s="64">
        <f t="shared" si="67"/>
        <v>0</v>
      </c>
      <c r="L186" s="77">
        <f t="shared" si="68"/>
        <v>0</v>
      </c>
      <c r="M186" s="95"/>
      <c r="N186" s="36"/>
      <c r="O186" s="36"/>
    </row>
    <row r="187" spans="2:15" s="22" customFormat="1" ht="15.75" thickBot="1">
      <c r="B187" s="35"/>
      <c r="C187" s="109"/>
      <c r="D187" s="138"/>
      <c r="E187" s="110" t="s">
        <v>231</v>
      </c>
      <c r="F187" s="160" t="s">
        <v>212</v>
      </c>
      <c r="G187" s="161"/>
      <c r="H187" s="161"/>
      <c r="I187" s="161"/>
      <c r="J187" s="161"/>
      <c r="K187" s="64"/>
      <c r="L187" s="77"/>
      <c r="M187" s="92"/>
      <c r="N187" s="30"/>
      <c r="O187" s="30"/>
    </row>
    <row r="188" spans="2:15" s="24" customFormat="1" ht="15.75" thickBot="1">
      <c r="B188" s="42"/>
      <c r="C188" s="62" t="s">
        <v>232</v>
      </c>
      <c r="D188" s="131"/>
      <c r="E188" s="72" t="s">
        <v>45</v>
      </c>
      <c r="F188" s="188">
        <v>250</v>
      </c>
      <c r="G188" s="157"/>
      <c r="H188" s="153"/>
      <c r="I188" s="153"/>
      <c r="J188" s="194">
        <v>650</v>
      </c>
      <c r="K188" s="64">
        <f t="shared" si="67"/>
        <v>0</v>
      </c>
      <c r="L188" s="77"/>
      <c r="M188" s="95"/>
    </row>
    <row r="189" spans="2:15" s="24" customFormat="1" ht="15.75" thickBot="1">
      <c r="B189" s="14"/>
      <c r="C189" s="62" t="s">
        <v>274</v>
      </c>
      <c r="D189" s="131"/>
      <c r="E189" s="72" t="s">
        <v>46</v>
      </c>
      <c r="F189" s="154">
        <v>250</v>
      </c>
      <c r="G189" s="157">
        <v>90</v>
      </c>
      <c r="H189" s="153">
        <f>SUM(G189/100)</f>
        <v>0.9</v>
      </c>
      <c r="I189" s="153">
        <f>SUM(G189/10)</f>
        <v>9</v>
      </c>
      <c r="J189" s="194">
        <v>225</v>
      </c>
      <c r="K189" s="64">
        <f t="shared" si="67"/>
        <v>0</v>
      </c>
      <c r="L189" s="77"/>
      <c r="M189" s="95"/>
    </row>
    <row r="190" spans="2:15" s="22" customFormat="1" ht="15.75" thickBot="1">
      <c r="B190" s="38"/>
      <c r="C190" s="112"/>
      <c r="D190" s="139"/>
      <c r="E190" s="113" t="s">
        <v>233</v>
      </c>
      <c r="F190" s="160"/>
      <c r="G190" s="161"/>
      <c r="H190" s="161"/>
      <c r="I190" s="161"/>
      <c r="J190" s="161"/>
      <c r="K190" s="64"/>
      <c r="L190" s="77"/>
      <c r="M190" s="92"/>
      <c r="N190" s="30"/>
      <c r="O190" s="30"/>
    </row>
    <row r="191" spans="2:15" s="22" customFormat="1" ht="15.75" thickBot="1">
      <c r="B191" s="40"/>
      <c r="C191" s="62"/>
      <c r="D191" s="140"/>
      <c r="E191" s="114"/>
      <c r="F191" s="154"/>
      <c r="G191" s="154"/>
      <c r="H191" s="153"/>
      <c r="I191" s="153"/>
      <c r="J191" s="194"/>
      <c r="K191" s="115"/>
      <c r="L191" s="116"/>
      <c r="M191" s="82"/>
      <c r="N191" s="30"/>
      <c r="O191" s="30"/>
    </row>
    <row r="192" spans="2:15" s="24" customFormat="1">
      <c r="B192" s="43"/>
      <c r="C192" s="117"/>
      <c r="D192" s="141"/>
      <c r="E192" s="118"/>
      <c r="F192" s="189"/>
      <c r="G192" s="189"/>
      <c r="H192" s="190"/>
      <c r="I192" s="191"/>
      <c r="J192" s="192"/>
      <c r="K192" s="119"/>
      <c r="L192" s="81"/>
      <c r="M192" s="95"/>
    </row>
    <row r="193" spans="3:13">
      <c r="C193" s="120" t="s">
        <v>234</v>
      </c>
      <c r="E193" s="121">
        <f>SUM(L18:L191)</f>
        <v>0</v>
      </c>
      <c r="K193" s="122">
        <f>SUM(K3:K191)</f>
        <v>0</v>
      </c>
      <c r="M193" s="123" t="s">
        <v>235</v>
      </c>
    </row>
    <row r="194" spans="3:13">
      <c r="C194" s="120" t="s">
        <v>236</v>
      </c>
      <c r="E194" s="121">
        <f>SUM(D4:D191)</f>
        <v>0</v>
      </c>
    </row>
  </sheetData>
  <sheetProtection formatColumns="0" formatRows="0" insertColumns="0" insertRows="0" insertHyperlinks="0" deleteColumns="0" deleteRows="0" selectLockedCells="1" sort="0" pivotTables="0" selectUnlockedCells="1"/>
  <mergeCells count="39">
    <mergeCell ref="BA16:BB16"/>
    <mergeCell ref="BA17:BB17"/>
    <mergeCell ref="BA18:BB18"/>
    <mergeCell ref="BA19:BB19"/>
    <mergeCell ref="BA25:BB25"/>
    <mergeCell ref="BA20:BB20"/>
    <mergeCell ref="BA21:BB21"/>
    <mergeCell ref="BA22:BB22"/>
    <mergeCell ref="BA23:BB23"/>
    <mergeCell ref="BA24:BB24"/>
    <mergeCell ref="BA11:BB11"/>
    <mergeCell ref="BA12:BB12"/>
    <mergeCell ref="BA13:BB13"/>
    <mergeCell ref="BA14:BB14"/>
    <mergeCell ref="BA15:BB15"/>
    <mergeCell ref="BA7:BB7"/>
    <mergeCell ref="BA8:BB8"/>
    <mergeCell ref="BA9:BB9"/>
    <mergeCell ref="F190:J190"/>
    <mergeCell ref="F94:J94"/>
    <mergeCell ref="F108:J108"/>
    <mergeCell ref="F118:J118"/>
    <mergeCell ref="F123:J123"/>
    <mergeCell ref="F129:J129"/>
    <mergeCell ref="F150:J150"/>
    <mergeCell ref="F163:J163"/>
    <mergeCell ref="F173:J173"/>
    <mergeCell ref="F177:J177"/>
    <mergeCell ref="F183:J183"/>
    <mergeCell ref="F187:J187"/>
    <mergeCell ref="BA10:BB10"/>
    <mergeCell ref="F3:J3"/>
    <mergeCell ref="K3:L3"/>
    <mergeCell ref="F84:J84"/>
    <mergeCell ref="F18:J18"/>
    <mergeCell ref="F36:J36"/>
    <mergeCell ref="F50:J50"/>
    <mergeCell ref="F64:J64"/>
    <mergeCell ref="F70:J7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 грамм и калорий в день</vt:lpstr>
    </vt:vector>
  </TitlesOfParts>
  <Company>vrn.sb.rf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Timofeeva</dc:creator>
  <cp:lastModifiedBy>92653</cp:lastModifiedBy>
  <cp:lastPrinted>2008-09-18T13:01:13Z</cp:lastPrinted>
  <dcterms:created xsi:type="dcterms:W3CDTF">2008-09-18T12:57:48Z</dcterms:created>
  <dcterms:modified xsi:type="dcterms:W3CDTF">2015-10-07T10:27:54Z</dcterms:modified>
</cp:coreProperties>
</file>